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aunh\Documents\DH\Nachhaltigkeit\Klimapakt Karlsruhe\Arbeitskreis Ernährung\CO2 Rechner Essen\"/>
    </mc:Choice>
  </mc:AlternateContent>
  <bookViews>
    <workbookView xWindow="6210" yWindow="600" windowWidth="15450" windowHeight="11640" activeTab="1"/>
  </bookViews>
  <sheets>
    <sheet name="Einfach" sheetId="1" r:id="rId1"/>
    <sheet name="What-If-Analyse" sheetId="2" r:id="rId2"/>
    <sheet name="Eaternity Datenbasis" sheetId="4" r:id="rId3"/>
    <sheet name="Quellen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20" i="1"/>
  <c r="F19" i="1"/>
  <c r="F18" i="1"/>
  <c r="F15" i="1"/>
  <c r="F14" i="1"/>
  <c r="F13" i="1"/>
  <c r="F10" i="1"/>
  <c r="F9" i="1"/>
  <c r="F8" i="1"/>
  <c r="F5" i="1"/>
  <c r="F4" i="1"/>
  <c r="F3" i="1"/>
  <c r="C30" i="1"/>
  <c r="C29" i="1"/>
  <c r="C28" i="1"/>
  <c r="C25" i="1"/>
  <c r="C24" i="1"/>
  <c r="C23" i="1"/>
  <c r="C20" i="1"/>
  <c r="C19" i="1"/>
  <c r="C18" i="1"/>
  <c r="C15" i="1"/>
  <c r="C14" i="1"/>
  <c r="C13" i="1"/>
  <c r="C10" i="1"/>
  <c r="C9" i="1"/>
  <c r="C8" i="1"/>
  <c r="C5" i="1"/>
  <c r="C4" i="1"/>
  <c r="C3" i="1"/>
  <c r="F30" i="2"/>
  <c r="F29" i="2"/>
  <c r="F28" i="2"/>
  <c r="F25" i="2"/>
  <c r="F24" i="2"/>
  <c r="F23" i="2"/>
  <c r="F20" i="2"/>
  <c r="F19" i="2"/>
  <c r="F18" i="2"/>
  <c r="F15" i="2"/>
  <c r="F14" i="2"/>
  <c r="F13" i="2"/>
  <c r="F10" i="2"/>
  <c r="F9" i="2"/>
  <c r="F8" i="2"/>
  <c r="F5" i="2"/>
  <c r="F4" i="2"/>
  <c r="F3" i="2"/>
  <c r="C30" i="2"/>
  <c r="C29" i="2"/>
  <c r="C28" i="2"/>
  <c r="C25" i="2"/>
  <c r="C23" i="2"/>
  <c r="C24" i="2"/>
  <c r="C20" i="2"/>
  <c r="C19" i="2"/>
  <c r="C18" i="2"/>
  <c r="C15" i="2"/>
  <c r="C14" i="2"/>
  <c r="C13" i="2"/>
  <c r="C10" i="2"/>
  <c r="C9" i="2"/>
  <c r="C8" i="2"/>
  <c r="C5" i="2"/>
  <c r="C3" i="2"/>
  <c r="C4" i="2"/>
  <c r="I30" i="1" l="1"/>
  <c r="I29" i="1"/>
  <c r="I28" i="1"/>
  <c r="I25" i="1"/>
  <c r="I23" i="1"/>
  <c r="I19" i="1"/>
  <c r="I18" i="1"/>
  <c r="I15" i="1"/>
  <c r="I14" i="1"/>
  <c r="I13" i="1"/>
  <c r="I10" i="1"/>
  <c r="I9" i="1"/>
  <c r="I8" i="1"/>
  <c r="I4" i="1"/>
  <c r="F32" i="1"/>
  <c r="G24" i="1" s="1"/>
  <c r="C32" i="1"/>
  <c r="D14" i="1" s="1"/>
  <c r="J2" i="2"/>
  <c r="G20" i="1" l="1"/>
  <c r="G23" i="1"/>
  <c r="D24" i="1"/>
  <c r="D9" i="1"/>
  <c r="D13" i="1"/>
  <c r="D23" i="1"/>
  <c r="D25" i="1"/>
  <c r="D8" i="1"/>
  <c r="D10" i="1"/>
  <c r="D20" i="1"/>
  <c r="D28" i="1"/>
  <c r="G4" i="1"/>
  <c r="G28" i="1"/>
  <c r="D15" i="1"/>
  <c r="D4" i="1"/>
  <c r="D18" i="1"/>
  <c r="D29" i="1"/>
  <c r="D5" i="1"/>
  <c r="D19" i="1"/>
  <c r="D30" i="1"/>
  <c r="G5" i="1"/>
  <c r="G9" i="1"/>
  <c r="G14" i="1"/>
  <c r="I24" i="1"/>
  <c r="G29" i="1"/>
  <c r="I5" i="1"/>
  <c r="G10" i="1"/>
  <c r="G15" i="1"/>
  <c r="I20" i="1"/>
  <c r="G25" i="1"/>
  <c r="H22" i="1" s="1"/>
  <c r="G30" i="1"/>
  <c r="G3" i="1"/>
  <c r="I3" i="1"/>
  <c r="G8" i="1"/>
  <c r="G13" i="1"/>
  <c r="G18" i="1"/>
  <c r="G19" i="1"/>
  <c r="D3" i="1"/>
  <c r="I9" i="2"/>
  <c r="I24" i="2"/>
  <c r="F32" i="2"/>
  <c r="G14" i="2" s="1"/>
  <c r="I30" i="2"/>
  <c r="I14" i="2"/>
  <c r="I5" i="2"/>
  <c r="I29" i="2"/>
  <c r="I28" i="2"/>
  <c r="I4" i="2"/>
  <c r="I19" i="2"/>
  <c r="I25" i="2"/>
  <c r="I18" i="2"/>
  <c r="I10" i="2"/>
  <c r="I15" i="2"/>
  <c r="I20" i="2"/>
  <c r="I8" i="2"/>
  <c r="I3" i="2"/>
  <c r="I23" i="2"/>
  <c r="E12" i="1" l="1"/>
  <c r="E22" i="1"/>
  <c r="E7" i="1"/>
  <c r="D32" i="1"/>
  <c r="E2" i="1"/>
  <c r="H17" i="1"/>
  <c r="H12" i="1"/>
  <c r="H7" i="1"/>
  <c r="G32" i="1"/>
  <c r="H2" i="1"/>
  <c r="E17" i="1"/>
  <c r="H27" i="1"/>
  <c r="E27" i="1"/>
  <c r="G9" i="2"/>
  <c r="G29" i="2"/>
  <c r="G30" i="2"/>
  <c r="G28" i="2"/>
  <c r="G5" i="2"/>
  <c r="G4" i="2"/>
  <c r="G24" i="2"/>
  <c r="G19" i="2"/>
  <c r="G8" i="2"/>
  <c r="G18" i="2"/>
  <c r="G20" i="2"/>
  <c r="G3" i="2"/>
  <c r="G13" i="2"/>
  <c r="G15" i="2"/>
  <c r="G25" i="2"/>
  <c r="G10" i="2"/>
  <c r="G23" i="2"/>
  <c r="B443" i="4"/>
  <c r="B405" i="4"/>
  <c r="H27" i="2" l="1"/>
  <c r="H17" i="2"/>
  <c r="H7" i="2"/>
  <c r="H22" i="2"/>
  <c r="H12" i="2"/>
  <c r="G32" i="2"/>
  <c r="H2" i="2"/>
  <c r="J32" i="2"/>
  <c r="C32" i="2" l="1"/>
  <c r="D23" i="2" s="1"/>
  <c r="I13" i="2"/>
  <c r="D24" i="2" l="1"/>
  <c r="D3" i="2"/>
  <c r="D28" i="2"/>
  <c r="D10" i="2"/>
  <c r="D18" i="2"/>
  <c r="D14" i="2"/>
  <c r="D4" i="2"/>
  <c r="D19" i="2"/>
  <c r="D13" i="2"/>
  <c r="D15" i="2"/>
  <c r="D9" i="2"/>
  <c r="D5" i="2"/>
  <c r="D20" i="2"/>
  <c r="D25" i="2"/>
  <c r="D8" i="2"/>
  <c r="D29" i="2"/>
  <c r="D30" i="2"/>
  <c r="E22" i="2" l="1"/>
  <c r="K23" i="2" s="1"/>
  <c r="L23" i="2" s="1"/>
  <c r="E7" i="2"/>
  <c r="K9" i="2" s="1"/>
  <c r="L9" i="2" s="1"/>
  <c r="D32" i="2"/>
  <c r="E27" i="2"/>
  <c r="E2" i="2"/>
  <c r="E12" i="2"/>
  <c r="E17" i="2"/>
  <c r="K25" i="2" l="1"/>
  <c r="L25" i="2" s="1"/>
  <c r="M25" i="2" s="1"/>
  <c r="K24" i="2"/>
  <c r="L24" i="2" s="1"/>
  <c r="N24" i="2" s="1"/>
  <c r="K10" i="2"/>
  <c r="L10" i="2" s="1"/>
  <c r="N10" i="2" s="1"/>
  <c r="K8" i="2"/>
  <c r="L8" i="2" s="1"/>
  <c r="N8" i="2" s="1"/>
  <c r="K15" i="2"/>
  <c r="L15" i="2" s="1"/>
  <c r="K14" i="2"/>
  <c r="L14" i="2" s="1"/>
  <c r="K13" i="2"/>
  <c r="L13" i="2" s="1"/>
  <c r="K20" i="2"/>
  <c r="L20" i="2" s="1"/>
  <c r="K19" i="2"/>
  <c r="L19" i="2" s="1"/>
  <c r="K18" i="2"/>
  <c r="L18" i="2" s="1"/>
  <c r="K4" i="2"/>
  <c r="L4" i="2" s="1"/>
  <c r="K3" i="2"/>
  <c r="K5" i="2"/>
  <c r="L5" i="2" s="1"/>
  <c r="M9" i="2"/>
  <c r="N9" i="2"/>
  <c r="N23" i="2"/>
  <c r="M23" i="2"/>
  <c r="K29" i="2"/>
  <c r="L29" i="2" s="1"/>
  <c r="K30" i="2"/>
  <c r="L30" i="2" s="1"/>
  <c r="K28" i="2"/>
  <c r="L28" i="2" s="1"/>
  <c r="M24" i="2" l="1"/>
  <c r="N25" i="2"/>
  <c r="M8" i="2"/>
  <c r="M10" i="2"/>
  <c r="M5" i="2"/>
  <c r="N5" i="2"/>
  <c r="K32" i="2"/>
  <c r="L3" i="2"/>
  <c r="N4" i="2"/>
  <c r="M4" i="2"/>
  <c r="N18" i="2"/>
  <c r="M18" i="2"/>
  <c r="N19" i="2"/>
  <c r="M19" i="2"/>
  <c r="M20" i="2"/>
  <c r="N20" i="2"/>
  <c r="N28" i="2"/>
  <c r="M28" i="2"/>
  <c r="N30" i="2"/>
  <c r="M30" i="2"/>
  <c r="M29" i="2"/>
  <c r="N29" i="2"/>
  <c r="N13" i="2"/>
  <c r="M13" i="2"/>
  <c r="N14" i="2"/>
  <c r="M14" i="2"/>
  <c r="M15" i="2"/>
  <c r="N15" i="2"/>
  <c r="L32" i="2" l="1"/>
  <c r="G38" i="2" s="1"/>
  <c r="N3" i="2"/>
  <c r="N32" i="2" s="1"/>
  <c r="M3" i="2"/>
  <c r="H38" i="2" l="1"/>
  <c r="H39" i="2"/>
  <c r="H44" i="2"/>
  <c r="I44" i="2" l="1"/>
  <c r="I47" i="2" s="1"/>
  <c r="H45" i="2"/>
  <c r="H47" i="2"/>
  <c r="H41" i="2"/>
  <c r="I38" i="2"/>
  <c r="I41" i="2" s="1"/>
</calcChain>
</file>

<file path=xl/sharedStrings.xml><?xml version="1.0" encoding="utf-8"?>
<sst xmlns="http://schemas.openxmlformats.org/spreadsheetml/2006/main" count="1009" uniqueCount="908">
  <si>
    <t>Salat</t>
  </si>
  <si>
    <t>Gemüse</t>
  </si>
  <si>
    <t>Fleisch</t>
  </si>
  <si>
    <t>Obst</t>
  </si>
  <si>
    <t>Karotten</t>
  </si>
  <si>
    <t>Feldsalat</t>
  </si>
  <si>
    <t>Blumenkohl</t>
  </si>
  <si>
    <t>Schwein</t>
  </si>
  <si>
    <t>Menge</t>
  </si>
  <si>
    <t>Kalorien</t>
  </si>
  <si>
    <t>Gesamt</t>
  </si>
  <si>
    <t>im Vergleich zu 
Original-Zutaten</t>
  </si>
  <si>
    <t>Name DE</t>
  </si>
  <si>
    <t>CO2 Base Value / 100g</t>
  </si>
  <si>
    <r>
      <t>Energy / 100g [</t>
    </r>
    <r>
      <rPr>
        <b/>
        <sz val="10"/>
        <color indexed="8"/>
        <rFont val="Sf pro text bold"/>
      </rPr>
      <t xml:space="preserve">kcal] </t>
    </r>
  </si>
  <si>
    <t>Name FR</t>
  </si>
  <si>
    <t>Ananassaft</t>
  </si>
  <si>
    <t>Jus d'ananas</t>
  </si>
  <si>
    <t>Apfelsaft</t>
  </si>
  <si>
    <t>Jus de pomme</t>
  </si>
  <si>
    <t>Bier</t>
  </si>
  <si>
    <t>Bière</t>
  </si>
  <si>
    <t>Birnensaft</t>
  </si>
  <si>
    <t>Jus de poire</t>
  </si>
  <si>
    <t>Buttermilch</t>
  </si>
  <si>
    <t>Babeurre</t>
  </si>
  <si>
    <t>Champagner</t>
  </si>
  <si>
    <t>Champagne</t>
  </si>
  <si>
    <t>Cognac</t>
  </si>
  <si>
    <t>Fruchtsaft</t>
  </si>
  <si>
    <t>Jus de fruits</t>
  </si>
  <si>
    <t>Grapefruitsaft</t>
  </si>
  <si>
    <t>Jus de pamplemousse</t>
  </si>
  <si>
    <t>Grüntee</t>
  </si>
  <si>
    <t>Thé vert</t>
  </si>
  <si>
    <t>Hafermilch</t>
  </si>
  <si>
    <t>Lait d'avoine</t>
  </si>
  <si>
    <t>Hühnerbrühe</t>
  </si>
  <si>
    <t>Bouillon de poulet</t>
  </si>
  <si>
    <t>Kaffee (gebrüht)</t>
  </si>
  <si>
    <t>Café (infusé)</t>
  </si>
  <si>
    <t>Kaffeebohnen</t>
  </si>
  <si>
    <t>Grains de café</t>
  </si>
  <si>
    <t>Mandarinensaft</t>
  </si>
  <si>
    <t>Jus de mandarine</t>
  </si>
  <si>
    <t>Mangosaft</t>
  </si>
  <si>
    <t>Jus de mangue</t>
  </si>
  <si>
    <t>Milch (mager)</t>
  </si>
  <si>
    <t>Lait (écrémé)</t>
  </si>
  <si>
    <t>Milch (teilentrahmt)</t>
  </si>
  <si>
    <t>Lait (demi-écrémé)</t>
  </si>
  <si>
    <t>Mineralwasser (mit Kohlensäure)</t>
  </si>
  <si>
    <t>Eau minérale (gazeuse)</t>
  </si>
  <si>
    <t>Mineralwasser (ohne Kohlensäure)</t>
  </si>
  <si>
    <t>Eau minérale (plate)</t>
  </si>
  <si>
    <t>Orangensaft</t>
  </si>
  <si>
    <t>Jus d'orange</t>
  </si>
  <si>
    <t>Pfirsichsaft</t>
  </si>
  <si>
    <t>Jus de pêche</t>
  </si>
  <si>
    <t>Portwein</t>
  </si>
  <si>
    <t>Vin de Porto</t>
  </si>
  <si>
    <t>Randensaft</t>
  </si>
  <si>
    <t>Jus de betterave</t>
  </si>
  <si>
    <t>Reismilch</t>
  </si>
  <si>
    <t>Lait de riz</t>
  </si>
  <si>
    <t>Rinderbrühe</t>
  </si>
  <si>
    <t>Bouillon de bœuf</t>
  </si>
  <si>
    <t>Schwarztee</t>
  </si>
  <si>
    <t>Thé noir</t>
  </si>
  <si>
    <t>Sojamilch</t>
  </si>
  <si>
    <t>Lait de soja</t>
  </si>
  <si>
    <t>Spirituosen</t>
  </si>
  <si>
    <t>Spiritueux</t>
  </si>
  <si>
    <t>Tomatensaft</t>
  </si>
  <si>
    <t>Jus de tomate</t>
  </si>
  <si>
    <t>Traubensaft</t>
  </si>
  <si>
    <t>Jus de raisin</t>
  </si>
  <si>
    <t>Vollmilch</t>
  </si>
  <si>
    <t>Lait entier</t>
  </si>
  <si>
    <t>Wasser</t>
  </si>
  <si>
    <t>Eau</t>
  </si>
  <si>
    <t>Wein</t>
  </si>
  <si>
    <t>Vin</t>
  </si>
  <si>
    <t>Weisser Tee</t>
  </si>
  <si>
    <t>Thé blanc</t>
  </si>
  <si>
    <t>Butter</t>
  </si>
  <si>
    <t>Beurre</t>
  </si>
  <si>
    <t>Cheddar</t>
  </si>
  <si>
    <t>Crème Fraiche</t>
  </si>
  <si>
    <t>Crème fraîche</t>
  </si>
  <si>
    <t>Doppelrahm</t>
  </si>
  <si>
    <t>Double crème</t>
  </si>
  <si>
    <t>Eier (Freilandhaltung)</t>
  </si>
  <si>
    <t>Œufs (élevage en plein air)</t>
  </si>
  <si>
    <t>Eigelb</t>
  </si>
  <si>
    <t>Jaune d'œuf</t>
  </si>
  <si>
    <t>Eiweiss (Ei)</t>
  </si>
  <si>
    <t>Blanc d'œuf (œuf)</t>
  </si>
  <si>
    <t>Emmentaler</t>
  </si>
  <si>
    <t>fromage Emmental</t>
  </si>
  <si>
    <t>Frischkäse</t>
  </si>
  <si>
    <t>Fromage à la crème</t>
  </si>
  <si>
    <t>Grana padano</t>
  </si>
  <si>
    <t>Gruyère</t>
  </si>
  <si>
    <t>Haferrahm</t>
  </si>
  <si>
    <t>Crème d'avoine</t>
  </si>
  <si>
    <t>Joghurt (nature)</t>
  </si>
  <si>
    <t>Yoghourt (nature)</t>
  </si>
  <si>
    <t>Kaffeesahne</t>
  </si>
  <si>
    <t>Crème à café</t>
  </si>
  <si>
    <t>Käse (halbhart)</t>
  </si>
  <si>
    <t>Fromage (à pâte mi-dure)</t>
  </si>
  <si>
    <t>Käse (hart)</t>
  </si>
  <si>
    <t>Fromage (à pâte dure)</t>
  </si>
  <si>
    <t>Käse (weich)</t>
  </si>
  <si>
    <t>Fromage (à pâte molle)</t>
  </si>
  <si>
    <t>Kokosmilch</t>
  </si>
  <si>
    <t>Lait de coco</t>
  </si>
  <si>
    <t>Margarine</t>
  </si>
  <si>
    <t>Mascarpone</t>
  </si>
  <si>
    <t>Milchpulver</t>
  </si>
  <si>
    <t>Lait en poudre</t>
  </si>
  <si>
    <t>Molke</t>
  </si>
  <si>
    <t>Lactosérum</t>
  </si>
  <si>
    <t>Molkepulver</t>
  </si>
  <si>
    <t>Poudre de lactosérum</t>
  </si>
  <si>
    <t>Mozarella</t>
  </si>
  <si>
    <t>Paneer</t>
  </si>
  <si>
    <t>Parmesan</t>
  </si>
  <si>
    <t>Quark</t>
  </si>
  <si>
    <t>Fromage blanc</t>
  </si>
  <si>
    <t>Raclette</t>
  </si>
  <si>
    <t>Rahm (halbfett)</t>
  </si>
  <si>
    <t>Demi-crème</t>
  </si>
  <si>
    <t>Rahm (Vollfett)</t>
  </si>
  <si>
    <t>Crème entière</t>
  </si>
  <si>
    <t>Ricotta</t>
  </si>
  <si>
    <t>Sahne-Pulver</t>
  </si>
  <si>
    <t>Poudre de crème</t>
  </si>
  <si>
    <t>Sauermilch</t>
  </si>
  <si>
    <t>Lait caillé</t>
  </si>
  <si>
    <t>Sauerrahm</t>
  </si>
  <si>
    <t>Seidentofu</t>
  </si>
  <si>
    <t>Tofu soyeux</t>
  </si>
  <si>
    <t>Tilsiter</t>
  </si>
  <si>
    <t>Tilsit</t>
  </si>
  <si>
    <t>Vollei</t>
  </si>
  <si>
    <t>Œuf entier</t>
  </si>
  <si>
    <t>Ziegenkäse</t>
  </si>
  <si>
    <t>Fromage de chèvre</t>
  </si>
  <si>
    <t>Ziegenmilch</t>
  </si>
  <si>
    <t>Lait de chèvre</t>
  </si>
  <si>
    <t>Aal</t>
  </si>
  <si>
    <t>Anguille</t>
  </si>
  <si>
    <t>Austern</t>
  </si>
  <si>
    <t>Huîtres</t>
  </si>
  <si>
    <t>Blaubarsch</t>
  </si>
  <si>
    <t>Tassergal</t>
  </si>
  <si>
    <t>Claressefilet</t>
  </si>
  <si>
    <t>Filet de Claresse</t>
  </si>
  <si>
    <t>Dorsch</t>
  </si>
  <si>
    <t>Morue</t>
  </si>
  <si>
    <t>Eglifilet</t>
  </si>
  <si>
    <t>Filet de perche</t>
  </si>
  <si>
    <t>Felchen</t>
  </si>
  <si>
    <t>Merlan</t>
  </si>
  <si>
    <t>Fisch</t>
  </si>
  <si>
    <t>Poisson</t>
  </si>
  <si>
    <t>Flunder</t>
  </si>
  <si>
    <t>Flet</t>
  </si>
  <si>
    <t>Garnelen</t>
  </si>
  <si>
    <t>Crevettes</t>
  </si>
  <si>
    <t>Goldbrasse</t>
  </si>
  <si>
    <t>Dorade royale</t>
  </si>
  <si>
    <t>Heilbutt</t>
  </si>
  <si>
    <t>Flétan</t>
  </si>
  <si>
    <t>Hering</t>
  </si>
  <si>
    <t>Harengs</t>
  </si>
  <si>
    <t>Hummer</t>
  </si>
  <si>
    <t>Homard</t>
  </si>
  <si>
    <t>Kabeljau</t>
  </si>
  <si>
    <t>Krebse</t>
  </si>
  <si>
    <t>Crabes</t>
  </si>
  <si>
    <t>Lachs</t>
  </si>
  <si>
    <t>Saumon</t>
  </si>
  <si>
    <t>Lachsforelle</t>
  </si>
  <si>
    <t>Truite saumonée</t>
  </si>
  <si>
    <t>Makrele</t>
  </si>
  <si>
    <t>Maquereau</t>
  </si>
  <si>
    <t>Muscheln</t>
  </si>
  <si>
    <t>Moules</t>
  </si>
  <si>
    <t>Pangasius</t>
  </si>
  <si>
    <t>Sardellen</t>
  </si>
  <si>
    <t>Anchois</t>
  </si>
  <si>
    <t>Schnapper</t>
  </si>
  <si>
    <t>Snapper</t>
  </si>
  <si>
    <t>Scholle</t>
  </si>
  <si>
    <t>Plie</t>
  </si>
  <si>
    <t>Seehecht</t>
  </si>
  <si>
    <t>Colin</t>
  </si>
  <si>
    <t>Seelachs</t>
  </si>
  <si>
    <t>Saithe</t>
  </si>
  <si>
    <t>Thunfisch</t>
  </si>
  <si>
    <t>Thon</t>
  </si>
  <si>
    <t>Tilapia</t>
  </si>
  <si>
    <t>Wolfsbarsch</t>
  </si>
  <si>
    <t>Bar</t>
  </si>
  <si>
    <t>Zander</t>
  </si>
  <si>
    <t>Sandre et perche</t>
  </si>
  <si>
    <t>Ananas</t>
  </si>
  <si>
    <t>Äpfel</t>
  </si>
  <si>
    <t>Pommes</t>
  </si>
  <si>
    <t>Aprikosen</t>
  </si>
  <si>
    <t>Abricots</t>
  </si>
  <si>
    <t>Bananen</t>
  </si>
  <si>
    <t>Bananes</t>
  </si>
  <si>
    <t>Birnen</t>
  </si>
  <si>
    <t>Poires</t>
  </si>
  <si>
    <t>Blaubeeren</t>
  </si>
  <si>
    <t>Myrtilles</t>
  </si>
  <si>
    <t>Brombeeren</t>
  </si>
  <si>
    <t>Mûres</t>
  </si>
  <si>
    <t>Datteln</t>
  </si>
  <si>
    <t>Dattes</t>
  </si>
  <si>
    <t>Erdbeeren</t>
  </si>
  <si>
    <t>Fraises</t>
  </si>
  <si>
    <t>Feigen</t>
  </si>
  <si>
    <t>Figues</t>
  </si>
  <si>
    <t>Grapefruit</t>
  </si>
  <si>
    <t>Pamplemousse</t>
  </si>
  <si>
    <t>Himbeeren</t>
  </si>
  <si>
    <t>Framboises</t>
  </si>
  <si>
    <t>Kirschen</t>
  </si>
  <si>
    <t>Cerises</t>
  </si>
  <si>
    <t>Kiwi</t>
  </si>
  <si>
    <t>Limette</t>
  </si>
  <si>
    <t>Lime</t>
  </si>
  <si>
    <t>Mandarinen</t>
  </si>
  <si>
    <t>Mandarines</t>
  </si>
  <si>
    <t>Mango</t>
  </si>
  <si>
    <t>Mangue</t>
  </si>
  <si>
    <t>Maracuja</t>
  </si>
  <si>
    <t>Fruit de la passion</t>
  </si>
  <si>
    <t>Melonen</t>
  </si>
  <si>
    <t>Melons</t>
  </si>
  <si>
    <t>Nektarinen</t>
  </si>
  <si>
    <t>Nectarines</t>
  </si>
  <si>
    <t>Fruits</t>
  </si>
  <si>
    <t>Orangen</t>
  </si>
  <si>
    <t>Oranges</t>
  </si>
  <si>
    <t>Pfirsich</t>
  </si>
  <si>
    <t>Pêche</t>
  </si>
  <si>
    <t>Pflaumen</t>
  </si>
  <si>
    <t>Prunes</t>
  </si>
  <si>
    <t>Quitten</t>
  </si>
  <si>
    <t>Coings</t>
  </si>
  <si>
    <t>Rhabarber</t>
  </si>
  <si>
    <t>Rhubarbe</t>
  </si>
  <si>
    <t>Rosinen</t>
  </si>
  <si>
    <t>Raisins</t>
  </si>
  <si>
    <t>Sultanines</t>
  </si>
  <si>
    <t>Sternfrucht</t>
  </si>
  <si>
    <t>Carambole</t>
  </si>
  <si>
    <t>Trauben</t>
  </si>
  <si>
    <t>Wassermelone</t>
  </si>
  <si>
    <t>Pastèque</t>
  </si>
  <si>
    <t>Zitronen</t>
  </si>
  <si>
    <t>Citrons</t>
  </si>
  <si>
    <t>Erbsen</t>
  </si>
  <si>
    <t>Pois</t>
  </si>
  <si>
    <t>Grüne Bohnen</t>
  </si>
  <si>
    <t>Haricots verts</t>
  </si>
  <si>
    <t>Kichererbsen</t>
  </si>
  <si>
    <t>Pois chiches</t>
  </si>
  <si>
    <t>Kidneybohnen</t>
  </si>
  <si>
    <t>Haricots rouges</t>
  </si>
  <si>
    <t>Linsen</t>
  </si>
  <si>
    <t>Lentilles</t>
  </si>
  <si>
    <t>Mungbohne</t>
  </si>
  <si>
    <t>Haricot mungo</t>
  </si>
  <si>
    <t>rote Linsen</t>
  </si>
  <si>
    <t>Lentilles rouges</t>
  </si>
  <si>
    <t>Schwarze Bohnen</t>
  </si>
  <si>
    <t>Haricots noirs</t>
  </si>
  <si>
    <t>Soja</t>
  </si>
  <si>
    <t>weisse Bohnen</t>
  </si>
  <si>
    <t>haricots blancs</t>
  </si>
  <si>
    <t>Bündnerfleisch</t>
  </si>
  <si>
    <t>Viande des Grisons</t>
  </si>
  <si>
    <t>Ente</t>
  </si>
  <si>
    <t>Canard</t>
  </si>
  <si>
    <t>Viande</t>
  </si>
  <si>
    <t>Fohlen</t>
  </si>
  <si>
    <t>Poulain</t>
  </si>
  <si>
    <t>Geräucherter Schinken</t>
  </si>
  <si>
    <t>Jambon fumé</t>
  </si>
  <si>
    <t>Hähnchen (Brust)</t>
  </si>
  <si>
    <t>Poulet (poitrine)</t>
  </si>
  <si>
    <t>Hirsch</t>
  </si>
  <si>
    <t>Chevreuil</t>
  </si>
  <si>
    <t>Huhn (ganz)</t>
  </si>
  <si>
    <t>Poulet entier</t>
  </si>
  <si>
    <t>Huhn (Flügel)</t>
  </si>
  <si>
    <t>Poulet (ailes)</t>
  </si>
  <si>
    <t>Huhn (Schenkel)</t>
  </si>
  <si>
    <t>Poulet (cuisse)</t>
  </si>
  <si>
    <t>Huhn</t>
  </si>
  <si>
    <t>Poulet</t>
  </si>
  <si>
    <t>Kalb</t>
  </si>
  <si>
    <t>Veau</t>
  </si>
  <si>
    <t>Kalb (Brust)</t>
  </si>
  <si>
    <t>Veau (poitrine)</t>
  </si>
  <si>
    <t>Kalb (Filet)</t>
  </si>
  <si>
    <t>Veau (filet)</t>
  </si>
  <si>
    <t>Kalb (Geschnetzeltes)</t>
  </si>
  <si>
    <t>Veau (escalopes)</t>
  </si>
  <si>
    <t>Kalb (Hackfleisch)</t>
  </si>
  <si>
    <t>Veau (viande hachée)</t>
  </si>
  <si>
    <t>Kalb (Halsbraten)</t>
  </si>
  <si>
    <t>Veau (rôti de cou)</t>
  </si>
  <si>
    <t>Kalb (Haxen)</t>
  </si>
  <si>
    <t>Veau (jarret)</t>
  </si>
  <si>
    <t>Kalb (Kotelett)</t>
  </si>
  <si>
    <t>Veau (escalope)</t>
  </si>
  <si>
    <t>Kalb (Leber)</t>
  </si>
  <si>
    <t>Veau (foie)</t>
  </si>
  <si>
    <t>Kalb (Ragout)</t>
  </si>
  <si>
    <t>Veau (ragoût)</t>
  </si>
  <si>
    <t>Kalb (Schnitzel)</t>
  </si>
  <si>
    <t>Kalb (Schulterbraten)</t>
  </si>
  <si>
    <t>Veau (rôti d'épaule)</t>
  </si>
  <si>
    <t>Kalb (Steak)</t>
  </si>
  <si>
    <t>Veau (steak)</t>
  </si>
  <si>
    <t>Kalb (Wurstfleisch)</t>
  </si>
  <si>
    <t>Veau (chair à saucisse)</t>
  </si>
  <si>
    <t>Känguru</t>
  </si>
  <si>
    <t>Kangourou</t>
  </si>
  <si>
    <t>Kaninchen</t>
  </si>
  <si>
    <t>Lapin</t>
  </si>
  <si>
    <t>Lamm</t>
  </si>
  <si>
    <t>Agneau</t>
  </si>
  <si>
    <t>Lamm (Fleisch ohne Knochen)</t>
  </si>
  <si>
    <t>Agneau (viande désossée)</t>
  </si>
  <si>
    <t>Lamm (Hals und Brust)</t>
  </si>
  <si>
    <t>Agneau (cou et poitrine)</t>
  </si>
  <si>
    <t>Lamm (Keule)</t>
  </si>
  <si>
    <t>Agneau (gigot)</t>
  </si>
  <si>
    <t>Lamm (Kotelett)</t>
  </si>
  <si>
    <t>Agneau (côtelette)</t>
  </si>
  <si>
    <t>Lamm (Rücken)</t>
  </si>
  <si>
    <t>Agneau (dos)</t>
  </si>
  <si>
    <t>Lamm (Schulter)</t>
  </si>
  <si>
    <t>Agneau (épaule)</t>
  </si>
  <si>
    <t>Pferd</t>
  </si>
  <si>
    <t>Cheval</t>
  </si>
  <si>
    <t>Quorn</t>
  </si>
  <si>
    <t>Rind</t>
  </si>
  <si>
    <t>Bœuf</t>
  </si>
  <si>
    <t>Rind (Filet)</t>
  </si>
  <si>
    <t>Bœuf (filet)</t>
  </si>
  <si>
    <t>Rind (Geschnetzeltes)</t>
  </si>
  <si>
    <t>Bœuf (escalope)</t>
  </si>
  <si>
    <t>Rind (Hinterkeule)</t>
  </si>
  <si>
    <t>Bœuf (patte arrière)</t>
  </si>
  <si>
    <t>Rind (Hohrücken)</t>
  </si>
  <si>
    <t>Bœuf (échine)</t>
  </si>
  <si>
    <t>Rind (Hüfte)</t>
  </si>
  <si>
    <t>Bœuf (rumsteck)</t>
  </si>
  <si>
    <t>Rind (Ragout)</t>
  </si>
  <si>
    <t>Boeuf (ragoût)</t>
  </si>
  <si>
    <t>Rind (Roastbeef)</t>
  </si>
  <si>
    <t>Bœuf (rosbif)</t>
  </si>
  <si>
    <t>Rind (Schnitzel)</t>
  </si>
  <si>
    <t>Rind (Schulterbraten)</t>
  </si>
  <si>
    <t>Bœuf (rôti d'épaule)</t>
  </si>
  <si>
    <t>Rind (Wurstfleisch)</t>
  </si>
  <si>
    <t>Bœuf (chair à saucisse)</t>
  </si>
  <si>
    <t>Rind (Hackfleisch)</t>
  </si>
  <si>
    <t>Bœuf (viande hachée)</t>
  </si>
  <si>
    <t>Rind (Innereien)</t>
  </si>
  <si>
    <t>Bœuf (abats)</t>
  </si>
  <si>
    <t>Rind (Siedfleisch)</t>
  </si>
  <si>
    <t>Bœuf (viande bouillie)</t>
  </si>
  <si>
    <t>Rohschinken</t>
  </si>
  <si>
    <t>Jambon cru</t>
  </si>
  <si>
    <t>Salami</t>
  </si>
  <si>
    <t>Schinken</t>
  </si>
  <si>
    <t>Jambon</t>
  </si>
  <si>
    <t>Porc</t>
  </si>
  <si>
    <t>Schwein (Brust)</t>
  </si>
  <si>
    <t>Porc (poitrine)</t>
  </si>
  <si>
    <t>Schwein (Filet)</t>
  </si>
  <si>
    <t>Porc (filet)</t>
  </si>
  <si>
    <t>Schwein (Geschnetzeltes)</t>
  </si>
  <si>
    <t>Porc (râpé)</t>
  </si>
  <si>
    <t>Schwein (Hackfleisch)</t>
  </si>
  <si>
    <t>Porc (viande hachée)</t>
  </si>
  <si>
    <t>Schwein (Halsbraten)</t>
  </si>
  <si>
    <t>Porc (rôti de cou)</t>
  </si>
  <si>
    <t>Schwein (Kotelett)</t>
  </si>
  <si>
    <t>Porc (escalope)</t>
  </si>
  <si>
    <t>Schwein (Ragout, Haxen)</t>
  </si>
  <si>
    <t>Porc (ragoût, jarret)</t>
  </si>
  <si>
    <t>Schwein (Schnitzel)</t>
  </si>
  <si>
    <t>Schwein (Schulterbraten)</t>
  </si>
  <si>
    <t>Porc (rôti d'épaule)</t>
  </si>
  <si>
    <t>Schwein (Schwarte)</t>
  </si>
  <si>
    <t>Porc (couenne)</t>
  </si>
  <si>
    <t>Schwein (Wurstfleisch)</t>
  </si>
  <si>
    <t>Porc (chair à saucisse)</t>
  </si>
  <si>
    <t>Schwein (Lendenkotelett)</t>
  </si>
  <si>
    <t>Porc (côtelette de longe)</t>
  </si>
  <si>
    <t>Schweineschmalz</t>
  </si>
  <si>
    <t>Lard</t>
  </si>
  <si>
    <t>Seitan</t>
  </si>
  <si>
    <t>Speck</t>
  </si>
  <si>
    <t>Bacon</t>
  </si>
  <si>
    <t>Strauss</t>
  </si>
  <si>
    <t>Autruche</t>
  </si>
  <si>
    <t>Tempeh</t>
  </si>
  <si>
    <t>Tofu</t>
  </si>
  <si>
    <t>Truthuhn</t>
  </si>
  <si>
    <t>Dinde</t>
  </si>
  <si>
    <t>Wildschwein</t>
  </si>
  <si>
    <t>Sanglier</t>
  </si>
  <si>
    <t>Ziege</t>
  </si>
  <si>
    <t>Chèvre</t>
  </si>
  <si>
    <t>Cashewkerne</t>
  </si>
  <si>
    <t>Noix de cajou</t>
  </si>
  <si>
    <t>Chiasamen</t>
  </si>
  <si>
    <t>Graines de chia</t>
  </si>
  <si>
    <t>Distelöl</t>
  </si>
  <si>
    <t>Huile de carthame</t>
  </si>
  <si>
    <t>Erdnussbutter</t>
  </si>
  <si>
    <t>Beurre de cacahuète</t>
  </si>
  <si>
    <t>Erdnüsse</t>
  </si>
  <si>
    <t>Cacahuètes</t>
  </si>
  <si>
    <t>Erdnussöl</t>
  </si>
  <si>
    <t>Huile d'arachide</t>
  </si>
  <si>
    <t>Haselnüsse</t>
  </si>
  <si>
    <t>Noisettes</t>
  </si>
  <si>
    <t>Haselnussöl</t>
  </si>
  <si>
    <t>Huile de noisette</t>
  </si>
  <si>
    <t>Kakaobutter</t>
  </si>
  <si>
    <t>Beurre de cacao</t>
  </si>
  <si>
    <t>Kakaomasse</t>
  </si>
  <si>
    <t>Masse de cacao</t>
  </si>
  <si>
    <t>Kokosnuss</t>
  </si>
  <si>
    <t>Noix de coco</t>
  </si>
  <si>
    <t>Kokosnussöl</t>
  </si>
  <si>
    <t>Huile de noix de coco</t>
  </si>
  <si>
    <t>Kokosraspeln</t>
  </si>
  <si>
    <t>Flocons de noix de coco</t>
  </si>
  <si>
    <t>Kürbiskerne</t>
  </si>
  <si>
    <t>Graines de citrouille</t>
  </si>
  <si>
    <t>Leinsamen</t>
  </si>
  <si>
    <t>Graines de lin</t>
  </si>
  <si>
    <t>Mandeln</t>
  </si>
  <si>
    <t>Amandes</t>
  </si>
  <si>
    <t>Nüsse</t>
  </si>
  <si>
    <t>Noix</t>
  </si>
  <si>
    <t>Oliven</t>
  </si>
  <si>
    <t>Olives</t>
  </si>
  <si>
    <t>Olivenöl</t>
  </si>
  <si>
    <t>Huile d'olive</t>
  </si>
  <si>
    <t>Palmöl</t>
  </si>
  <si>
    <t>Huile de palme</t>
  </si>
  <si>
    <t>Pflanzliches Öl</t>
  </si>
  <si>
    <t>Huile végétale</t>
  </si>
  <si>
    <t>Pinienkerne</t>
  </si>
  <si>
    <t>Pignons de pin</t>
  </si>
  <si>
    <t>Pistazien</t>
  </si>
  <si>
    <t>Pistaches</t>
  </si>
  <si>
    <t>Rapsöl</t>
  </si>
  <si>
    <t>Huile de colza</t>
  </si>
  <si>
    <t>Sesam</t>
  </si>
  <si>
    <t>Sésame</t>
  </si>
  <si>
    <t>Sesamöl</t>
  </si>
  <si>
    <t>Huile de sésame</t>
  </si>
  <si>
    <t>Sojaöl</t>
  </si>
  <si>
    <t>Huile de soja</t>
  </si>
  <si>
    <t>Sonnenblumenkerne</t>
  </si>
  <si>
    <t>Graines de tournesol</t>
  </si>
  <si>
    <t>Sonnenblumenöl</t>
  </si>
  <si>
    <t>Huile de tournesol</t>
  </si>
  <si>
    <t>Tierfett</t>
  </si>
  <si>
    <t>Graisse animale</t>
  </si>
  <si>
    <t>Traubenkernöl</t>
  </si>
  <si>
    <t>Huile de pépins de raisin</t>
  </si>
  <si>
    <t>Walnüsse</t>
  </si>
  <si>
    <t>Noix de Grenoble</t>
  </si>
  <si>
    <t>Walnussöl</t>
  </si>
  <si>
    <t>Huile de noix</t>
  </si>
  <si>
    <t>Ahornsirup</t>
  </si>
  <si>
    <t>Sirop d'érable</t>
  </si>
  <si>
    <t>Anis</t>
  </si>
  <si>
    <t>Apfelessig</t>
  </si>
  <si>
    <t>Vinaigre de cidre de pomme</t>
  </si>
  <si>
    <t>Apfelpektin</t>
  </si>
  <si>
    <t>Pectine de pomme</t>
  </si>
  <si>
    <t>Backpulver</t>
  </si>
  <si>
    <t>Poudre à lever</t>
  </si>
  <si>
    <t>Balsamico-Essig</t>
  </si>
  <si>
    <t>Vinaigre balsamique</t>
  </si>
  <si>
    <t>Bärlauch</t>
  </si>
  <si>
    <t>Ail sauvage</t>
  </si>
  <si>
    <t>Basilikum</t>
  </si>
  <si>
    <t>Basilic</t>
  </si>
  <si>
    <t>Bohnenkraut</t>
  </si>
  <si>
    <t>Savoureux</t>
  </si>
  <si>
    <t>Chili</t>
  </si>
  <si>
    <t>Piment</t>
  </si>
  <si>
    <t>Chilisauce</t>
  </si>
  <si>
    <t>Sauce pimentée</t>
  </si>
  <si>
    <t>Curry</t>
  </si>
  <si>
    <t>Currypaste</t>
  </si>
  <si>
    <t>Pâte de curry</t>
  </si>
  <si>
    <t>Dill</t>
  </si>
  <si>
    <t>Aneth</t>
  </si>
  <si>
    <t>Fenchelsamen</t>
  </si>
  <si>
    <t>Graines de fenouil</t>
  </si>
  <si>
    <t>Galgant</t>
  </si>
  <si>
    <t>Galanga</t>
  </si>
  <si>
    <t>Garnelenpaste</t>
  </si>
  <si>
    <t>Pâte de crevettes</t>
  </si>
  <si>
    <t>Gelatine</t>
  </si>
  <si>
    <t>Gélatine</t>
  </si>
  <si>
    <t>Gemüsebrühe</t>
  </si>
  <si>
    <t>Bouillon de légumes</t>
  </si>
  <si>
    <t>Gerstenmalzextrakt</t>
  </si>
  <si>
    <t>Extrait de malt d'orge</t>
  </si>
  <si>
    <t>Gewürze</t>
  </si>
  <si>
    <t>Épices</t>
  </si>
  <si>
    <t>Hefe (frisch)</t>
  </si>
  <si>
    <t>Levure (fraîche)</t>
  </si>
  <si>
    <t>Himbeeressig</t>
  </si>
  <si>
    <t>Vinaigre à la framboise</t>
  </si>
  <si>
    <t>Honig</t>
  </si>
  <si>
    <t>Miel</t>
  </si>
  <si>
    <t>Ingwer</t>
  </si>
  <si>
    <t>Gingembre</t>
  </si>
  <si>
    <t>Kakaopulver</t>
  </si>
  <si>
    <t>Poudre de cacao</t>
  </si>
  <si>
    <t>Kapern</t>
  </si>
  <si>
    <t>Câpres</t>
  </si>
  <si>
    <t>Kardamom</t>
  </si>
  <si>
    <t>Cardamome</t>
  </si>
  <si>
    <t>Kartoffelstärke</t>
  </si>
  <si>
    <t>Fécule de pomme de terre</t>
  </si>
  <si>
    <t>Kerbel</t>
  </si>
  <si>
    <t>Cerfeuil</t>
  </si>
  <si>
    <t>Ketchup</t>
  </si>
  <si>
    <t>Koriander</t>
  </si>
  <si>
    <t>Coriandre</t>
  </si>
  <si>
    <t>Kräuter</t>
  </si>
  <si>
    <t>Herbes aromatiques</t>
  </si>
  <si>
    <t>Kräutertee</t>
  </si>
  <si>
    <t>Tisane</t>
  </si>
  <si>
    <t>Kreuzkümmel</t>
  </si>
  <si>
    <t>Cumin</t>
  </si>
  <si>
    <t>Kurkuma</t>
  </si>
  <si>
    <t>Curcuma</t>
  </si>
  <si>
    <t>Limettensaft</t>
  </si>
  <si>
    <t>Jus de citron vert</t>
  </si>
  <si>
    <t>Lorbeer</t>
  </si>
  <si>
    <t>Feuilles de laurier</t>
  </si>
  <si>
    <t>Maggikraut</t>
  </si>
  <si>
    <t>Herbe de Maggi</t>
  </si>
  <si>
    <t>Majoran</t>
  </si>
  <si>
    <t>Marjolaine</t>
  </si>
  <si>
    <t>Mangomark</t>
  </si>
  <si>
    <t>Pulpe de mangue</t>
  </si>
  <si>
    <t>Marmelade</t>
  </si>
  <si>
    <t>Confiture</t>
  </si>
  <si>
    <t>Mayonnaise</t>
  </si>
  <si>
    <t>Melasse</t>
  </si>
  <si>
    <t>Mélasse</t>
  </si>
  <si>
    <t>Milchschokolade</t>
  </si>
  <si>
    <t>Chocolat au lait</t>
  </si>
  <si>
    <t>Minze</t>
  </si>
  <si>
    <t>Menthe</t>
  </si>
  <si>
    <t>Muskat</t>
  </si>
  <si>
    <t>Noix de muscade</t>
  </si>
  <si>
    <t>Nelken</t>
  </si>
  <si>
    <t>Clous de girofle</t>
  </si>
  <si>
    <t>Oregano</t>
  </si>
  <si>
    <t>Origan</t>
  </si>
  <si>
    <t>Paprikapulver</t>
  </si>
  <si>
    <t>Paprika en poudre</t>
  </si>
  <si>
    <t>Petersilie</t>
  </si>
  <si>
    <t>Persil</t>
  </si>
  <si>
    <t>Pfeffer</t>
  </si>
  <si>
    <t>Poivre</t>
  </si>
  <si>
    <t>Reisessig</t>
  </si>
  <si>
    <t>Vinaigre de riz</t>
  </si>
  <si>
    <t>Rosmarin</t>
  </si>
  <si>
    <t>Romarin</t>
  </si>
  <si>
    <t>Safran</t>
  </si>
  <si>
    <t>Salbei</t>
  </si>
  <si>
    <t>Sauge</t>
  </si>
  <si>
    <t>Salz</t>
  </si>
  <si>
    <t>Sel</t>
  </si>
  <si>
    <t>Sambal Oelek</t>
  </si>
  <si>
    <t>Schnittlauch</t>
  </si>
  <si>
    <t>Ciboulette</t>
  </si>
  <si>
    <t>Schokolade (dunkel)</t>
  </si>
  <si>
    <t>Chocolat (noir)</t>
  </si>
  <si>
    <t>Senf</t>
  </si>
  <si>
    <t>Moutarde</t>
  </si>
  <si>
    <t>Senfsamen</t>
  </si>
  <si>
    <t>Graines de moutarde</t>
  </si>
  <si>
    <t>Sherry-Essig</t>
  </si>
  <si>
    <t>Vinaigre de Xérès</t>
  </si>
  <si>
    <t>Sojasauce</t>
  </si>
  <si>
    <t>Sauce soja</t>
  </si>
  <si>
    <t>Stärke (Mais)</t>
  </si>
  <si>
    <t>Amidon (maïs)</t>
  </si>
  <si>
    <t>Sternanis</t>
  </si>
  <si>
    <t>Anis étoilé</t>
  </si>
  <si>
    <t>Süsse Paprika</t>
  </si>
  <si>
    <t>Paprika doux</t>
  </si>
  <si>
    <t>Süssholz</t>
  </si>
  <si>
    <t>Réglisse</t>
  </si>
  <si>
    <t>Tamarinde</t>
  </si>
  <si>
    <t>Tamarin</t>
  </si>
  <si>
    <t>Thymian</t>
  </si>
  <si>
    <t>Thym</t>
  </si>
  <si>
    <t>Tomatenkonzentrat</t>
  </si>
  <si>
    <t>Concentré de tomates</t>
  </si>
  <si>
    <t>Tomatensugo</t>
  </si>
  <si>
    <t>Sugo de tomate</t>
  </si>
  <si>
    <t>Traubenzucker</t>
  </si>
  <si>
    <t>Dextrose</t>
  </si>
  <si>
    <t>Vanilleschoten</t>
  </si>
  <si>
    <t>Gousses de vanille</t>
  </si>
  <si>
    <t>Wacholderbeeren</t>
  </si>
  <si>
    <t>Baies de genévrier</t>
  </si>
  <si>
    <t>Weisse Schokolade</t>
  </si>
  <si>
    <t>Chocolat blanc</t>
  </si>
  <si>
    <t>Weissweinessig</t>
  </si>
  <si>
    <t>Vinaigre de vin blanc</t>
  </si>
  <si>
    <t>Weizenstärke</t>
  </si>
  <si>
    <t>Amidon de blé</t>
  </si>
  <si>
    <t>Wermut</t>
  </si>
  <si>
    <t>Vermouth</t>
  </si>
  <si>
    <t>Zimt</t>
  </si>
  <si>
    <t>Cannelle</t>
  </si>
  <si>
    <t>Zitronenmelisse</t>
  </si>
  <si>
    <t>Mélisse</t>
  </si>
  <si>
    <t>Zitronensaft</t>
  </si>
  <si>
    <t>Jus de citron</t>
  </si>
  <si>
    <t>Zucker (Rohr)</t>
  </si>
  <si>
    <t>Sucre de canne</t>
  </si>
  <si>
    <t>Zucker (Rüben)</t>
  </si>
  <si>
    <t>Sucre (betterave)</t>
  </si>
  <si>
    <t>Amaranth</t>
  </si>
  <si>
    <t>Amarante</t>
  </si>
  <si>
    <t>Basmatireis</t>
  </si>
  <si>
    <t>Riz basmati</t>
  </si>
  <si>
    <t>Blätterteig (pflanzliche Fette)</t>
  </si>
  <si>
    <t>Pâte feuilletée (graisses végétales)</t>
  </si>
  <si>
    <t>Brot</t>
  </si>
  <si>
    <t>Pain</t>
  </si>
  <si>
    <t>Buchweizen</t>
  </si>
  <si>
    <t>Sarrasin</t>
  </si>
  <si>
    <t>Buchweizenmehl</t>
  </si>
  <si>
    <t>Farine de sarrasin</t>
  </si>
  <si>
    <t>Bulghur</t>
  </si>
  <si>
    <t>Couscous</t>
  </si>
  <si>
    <t>Dinkelmehl</t>
  </si>
  <si>
    <t>Farine d'épeautre</t>
  </si>
  <si>
    <t>Dinkelvollkorn</t>
  </si>
  <si>
    <t>Epeautre complet</t>
  </si>
  <si>
    <t>Frühkartoffeln</t>
  </si>
  <si>
    <t>Pommes de terre de primeur</t>
  </si>
  <si>
    <t>Gerste</t>
  </si>
  <si>
    <t>Orge</t>
  </si>
  <si>
    <t>Glasnudeln</t>
  </si>
  <si>
    <t>Nouilles transparentes</t>
  </si>
  <si>
    <t>Gluten (Weizen)</t>
  </si>
  <si>
    <t>Gluten (blé)</t>
  </si>
  <si>
    <t>Gnocchi (Kartoffel)</t>
  </si>
  <si>
    <t>Gnocchi (pomme de terre)</t>
  </si>
  <si>
    <t>Goldhirse</t>
  </si>
  <si>
    <t>Millet doré</t>
  </si>
  <si>
    <t>Graupe</t>
  </si>
  <si>
    <t>Farine de céréales</t>
  </si>
  <si>
    <t>Grünkernschrot</t>
  </si>
  <si>
    <t>Farine d'épeautre vert</t>
  </si>
  <si>
    <t>Hafer</t>
  </si>
  <si>
    <t>Avoine</t>
  </si>
  <si>
    <t>Hartweizengriess</t>
  </si>
  <si>
    <t>Semoule de blé dur</t>
  </si>
  <si>
    <t>Hirse</t>
  </si>
  <si>
    <t>Millet</t>
  </si>
  <si>
    <t>Kartoffeln</t>
  </si>
  <si>
    <t>Pommes de terre</t>
  </si>
  <si>
    <t>Kastanien</t>
  </si>
  <si>
    <t>Châtaignes</t>
  </si>
  <si>
    <t>Kichererbsenmehl</t>
  </si>
  <si>
    <t>Farine de pois chiches</t>
  </si>
  <si>
    <t>Laugenbrezel</t>
  </si>
  <si>
    <t>Bretzel</t>
  </si>
  <si>
    <t>Laugengebäck</t>
  </si>
  <si>
    <t>Pain de Sils</t>
  </si>
  <si>
    <t>Linsenmehl</t>
  </si>
  <si>
    <t>Farine de lentilles</t>
  </si>
  <si>
    <t>Maisgriess</t>
  </si>
  <si>
    <t>Semoule de maïs</t>
  </si>
  <si>
    <t>Maniok</t>
  </si>
  <si>
    <t>Manioc</t>
  </si>
  <si>
    <t>Mehrkornmehl</t>
  </si>
  <si>
    <t>Farine multigrains</t>
  </si>
  <si>
    <t>Pasta</t>
  </si>
  <si>
    <t>Pâtes</t>
  </si>
  <si>
    <t>Pasta (mit Ei)</t>
  </si>
  <si>
    <t>Pâtes (avec œuf)</t>
  </si>
  <si>
    <t>Pommes frites</t>
  </si>
  <si>
    <t>Les frites</t>
  </si>
  <si>
    <t>Quinoa</t>
  </si>
  <si>
    <t>Reis</t>
  </si>
  <si>
    <t>Riz</t>
  </si>
  <si>
    <t>Reismehl</t>
  </si>
  <si>
    <t>Farine de riz</t>
  </si>
  <si>
    <t>Risottoreis</t>
  </si>
  <si>
    <t>Riz pour risotto</t>
  </si>
  <si>
    <t>Roggenmehl</t>
  </si>
  <si>
    <t>Farine de seigle</t>
  </si>
  <si>
    <t>Schrot</t>
  </si>
  <si>
    <t>Gruau</t>
  </si>
  <si>
    <t>Sojamehl</t>
  </si>
  <si>
    <t>Farine de soja</t>
  </si>
  <si>
    <t>Spaghetti</t>
  </si>
  <si>
    <t>Süßkartoffel</t>
  </si>
  <si>
    <t>Patate douce</t>
  </si>
  <si>
    <t>Topinambur</t>
  </si>
  <si>
    <t>Topinambour</t>
  </si>
  <si>
    <t>Vollkorn</t>
  </si>
  <si>
    <t>Grain de blé</t>
  </si>
  <si>
    <t>Vollkornbrot</t>
  </si>
  <si>
    <t>Pain complet</t>
  </si>
  <si>
    <t>Vollkornmehl</t>
  </si>
  <si>
    <t>Farine complète</t>
  </si>
  <si>
    <t>Vollweizengrieß</t>
  </si>
  <si>
    <t>Semoule de blé complet</t>
  </si>
  <si>
    <t>Weissmehl</t>
  </si>
  <si>
    <t>Farine blanche</t>
  </si>
  <si>
    <t>Weizen</t>
  </si>
  <si>
    <t>Blé</t>
  </si>
  <si>
    <t>Weizenmehl</t>
  </si>
  <si>
    <t>Farine de blé</t>
  </si>
  <si>
    <t>Algen</t>
  </si>
  <si>
    <t>Algues</t>
  </si>
  <si>
    <t>Artischocken</t>
  </si>
  <si>
    <t>Artichauts</t>
  </si>
  <si>
    <t>Artischockenherzen</t>
  </si>
  <si>
    <t>Coeurs d'artichauts</t>
  </si>
  <si>
    <t>Aubergine</t>
  </si>
  <si>
    <t>Austernpilz</t>
  </si>
  <si>
    <t>Pleurote en huître</t>
  </si>
  <si>
    <t>Avocado</t>
  </si>
  <si>
    <t>Avocat</t>
  </si>
  <si>
    <t>Batavia Salat</t>
  </si>
  <si>
    <t>Laitue de Batavia</t>
  </si>
  <si>
    <t>Chou-fleur</t>
  </si>
  <si>
    <t>Brennnesseln</t>
  </si>
  <si>
    <t>Orties</t>
  </si>
  <si>
    <t>Brokkoli</t>
  </si>
  <si>
    <t>Brocoli</t>
  </si>
  <si>
    <t>Brunnenkresse</t>
  </si>
  <si>
    <t>Cresson</t>
  </si>
  <si>
    <t>Butternut</t>
  </si>
  <si>
    <t>Cherrytomaten</t>
  </si>
  <si>
    <t>Tomates cerises</t>
  </si>
  <si>
    <t>Chicoree</t>
  </si>
  <si>
    <t>Chicorée</t>
  </si>
  <si>
    <t>Chinakohl</t>
  </si>
  <si>
    <t>Chou chinois</t>
  </si>
  <si>
    <t>Eichbattsalat</t>
  </si>
  <si>
    <t>Laitue à feuilles de chêne</t>
  </si>
  <si>
    <t>Eingelegtes Gemüse</t>
  </si>
  <si>
    <t>Légumes marinés</t>
  </si>
  <si>
    <t>Eisbergsalat</t>
  </si>
  <si>
    <t>Laitue iceberg</t>
  </si>
  <si>
    <t>Endivie</t>
  </si>
  <si>
    <t>Endive</t>
  </si>
  <si>
    <t>Mâche</t>
  </si>
  <si>
    <t>Fenchel</t>
  </si>
  <si>
    <t>Fenouil</t>
  </si>
  <si>
    <t>Frühlingszwiebeln</t>
  </si>
  <si>
    <t>Oignons nouveaux</t>
  </si>
  <si>
    <t>Légumes</t>
  </si>
  <si>
    <t>Grüner Spargel</t>
  </si>
  <si>
    <t>Asperges vertes</t>
  </si>
  <si>
    <t>Grünkohl</t>
  </si>
  <si>
    <t>Chou frisé</t>
  </si>
  <si>
    <t>Gurken</t>
  </si>
  <si>
    <t>Concombres</t>
  </si>
  <si>
    <t>Jalapeno</t>
  </si>
  <si>
    <t>Carottes</t>
  </si>
  <si>
    <t>Knoblauch</t>
  </si>
  <si>
    <t>Ail</t>
  </si>
  <si>
    <t>Knollensellerie</t>
  </si>
  <si>
    <t>Céleri-rave</t>
  </si>
  <si>
    <t>Kohl</t>
  </si>
  <si>
    <t>Chou</t>
  </si>
  <si>
    <t>Kohlrabi</t>
  </si>
  <si>
    <t>Chou-rave</t>
  </si>
  <si>
    <t>Kopfsalat</t>
  </si>
  <si>
    <t>Laitue</t>
  </si>
  <si>
    <t>Kürbis</t>
  </si>
  <si>
    <t>Citrouille</t>
  </si>
  <si>
    <t>Lauch</t>
  </si>
  <si>
    <t>Poireau</t>
  </si>
  <si>
    <t>Mais</t>
  </si>
  <si>
    <t>Maïs</t>
  </si>
  <si>
    <t>Mangold</t>
  </si>
  <si>
    <t>Bette à carde</t>
  </si>
  <si>
    <t>Meerrettich</t>
  </si>
  <si>
    <t>Raifort</t>
  </si>
  <si>
    <t>Mu-Err Pilze</t>
  </si>
  <si>
    <t>Champignons Oreille-de-Judas</t>
  </si>
  <si>
    <t>Pak Choi</t>
  </si>
  <si>
    <t>Pastinaken</t>
  </si>
  <si>
    <t>Panais</t>
  </si>
  <si>
    <t>Peperoncini</t>
  </si>
  <si>
    <t>Pépéroncini</t>
  </si>
  <si>
    <t>Peperoni</t>
  </si>
  <si>
    <t>Piments</t>
  </si>
  <si>
    <t>Pfifferlinge</t>
  </si>
  <si>
    <t>Chanterelles</t>
  </si>
  <si>
    <t>Pilze</t>
  </si>
  <si>
    <t>Champignons de Paris</t>
  </si>
  <si>
    <t>Portulak</t>
  </si>
  <si>
    <t>Pourpier</t>
  </si>
  <si>
    <t>Radicchio</t>
  </si>
  <si>
    <t>Randen</t>
  </si>
  <si>
    <t>Betterave rouge</t>
  </si>
  <si>
    <t>Rettich</t>
  </si>
  <si>
    <t>Radis</t>
  </si>
  <si>
    <t>Rispentomaten</t>
  </si>
  <si>
    <t>Tomates de vigne</t>
  </si>
  <si>
    <t>Romanesco</t>
  </si>
  <si>
    <t>Rosenkohl</t>
  </si>
  <si>
    <t>Choux de Bruxelles</t>
  </si>
  <si>
    <t>Rotkohl</t>
  </si>
  <si>
    <t>Chou rouge</t>
  </si>
  <si>
    <t>Rucola</t>
  </si>
  <si>
    <t>Roquette</t>
  </si>
  <si>
    <t>Sauerkraut</t>
  </si>
  <si>
    <t>Choucroute</t>
  </si>
  <si>
    <t>Schalotte</t>
  </si>
  <si>
    <t>Échalote</t>
  </si>
  <si>
    <t>Schwarzwurzel</t>
  </si>
  <si>
    <t>Salsifis noir</t>
  </si>
  <si>
    <t>Spinat</t>
  </si>
  <si>
    <t>Epinards</t>
  </si>
  <si>
    <t>Sprossen</t>
  </si>
  <si>
    <t>Sprouts</t>
  </si>
  <si>
    <t>Stangensellerie</t>
  </si>
  <si>
    <t>Branches de céleri</t>
  </si>
  <si>
    <t>Steckrüben</t>
  </si>
  <si>
    <t>Navet</t>
  </si>
  <si>
    <t>Steinpilze</t>
  </si>
  <si>
    <t>Cèpes</t>
  </si>
  <si>
    <t>Tomaten</t>
  </si>
  <si>
    <t>Tomates</t>
  </si>
  <si>
    <t>Trüffel</t>
  </si>
  <si>
    <t>Truffes</t>
  </si>
  <si>
    <t>Weisser Spargel</t>
  </si>
  <si>
    <t>Asperges blanches</t>
  </si>
  <si>
    <t>Weisskohl</t>
  </si>
  <si>
    <t>Chou blanc</t>
  </si>
  <si>
    <t>Wilde Pilze</t>
  </si>
  <si>
    <t>Champignons sauvages</t>
  </si>
  <si>
    <t>Wirsing</t>
  </si>
  <si>
    <t>Chou de Savoie</t>
  </si>
  <si>
    <t>Zucchini</t>
  </si>
  <si>
    <t>Courgette</t>
  </si>
  <si>
    <t>Zuckerhut</t>
  </si>
  <si>
    <t>Pain de sucre</t>
  </si>
  <si>
    <t>Zwiebeln</t>
  </si>
  <si>
    <t>Oignons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</si>
  <si>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</si>
  <si>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t>Datenbasis</t>
  </si>
  <si>
    <t>https://github.com/AYCE-earth/public/blob/master/Values/2021-08-20-CO%E2%82%82-FU-values.xlsx</t>
  </si>
  <si>
    <t>Durchschnittlicher Tagesverbrauch</t>
  </si>
  <si>
    <t>https://eaternity.notion.site/Average-food-consumption-used-for-comparisons-9e32e6b2ca7e4076b99b27dc53be53a7</t>
  </si>
  <si>
    <t>https://www.dge.de/wissenschaft/referenzwerte/</t>
  </si>
  <si>
    <t>&gt; basierend auf</t>
  </si>
  <si>
    <t>Einsparung
CO2 am Tag</t>
  </si>
  <si>
    <t>Einsparung 
CO2 im Jahr</t>
  </si>
  <si>
    <t>Tagesanteil 
kCal</t>
  </si>
  <si>
    <t>CO2 für
Jahresbedarf</t>
  </si>
  <si>
    <t>Kalorien 
am Tag</t>
  </si>
  <si>
    <t>Umrechnung</t>
  </si>
  <si>
    <t>Diesel</t>
  </si>
  <si>
    <t>Kohlenhydrate ("Sattmacher")</t>
  </si>
  <si>
    <t>CO2 IFEU</t>
  </si>
  <si>
    <t>Milchprodukte</t>
  </si>
  <si>
    <t>Kalorien-
Wunschanteil</t>
  </si>
  <si>
    <t>Kalorien-
Anteil</t>
  </si>
  <si>
    <t>Kalorien - 
Anteil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</si>
  <si>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 - 
Anteil</t>
    </r>
  </si>
  <si>
    <r>
      <rPr>
        <sz val="10"/>
        <rFont val="Symbol"/>
        <family val="1"/>
        <charset val="2"/>
      </rPr>
      <t>Æ</t>
    </r>
    <r>
      <rPr>
        <sz val="10"/>
        <rFont val="Calibri"/>
        <family val="2"/>
      </rPr>
      <t>-CO2</t>
    </r>
    <r>
      <rPr>
        <sz val="10"/>
        <rFont val="Calibri"/>
        <family val="1"/>
        <charset val="2"/>
      </rPr>
      <t xml:space="preserve"> 
am Tag in D</t>
    </r>
  </si>
  <si>
    <r>
      <t xml:space="preserve">im Vergleich zum
 </t>
    </r>
    <r>
      <rPr>
        <sz val="10"/>
        <rFont val="Symbol"/>
        <family val="1"/>
        <charset val="2"/>
      </rPr>
      <t>Æ</t>
    </r>
    <r>
      <rPr>
        <sz val="10"/>
        <rFont val="Calibri"/>
        <family val="2"/>
      </rPr>
      <t>-V</t>
    </r>
    <r>
      <rPr>
        <sz val="10"/>
        <rFont val="Calibri"/>
        <family val="2"/>
        <scheme val="minor"/>
      </rPr>
      <t>erbrauch in D</t>
    </r>
  </si>
  <si>
    <t>HOCHRECHNUNG</t>
  </si>
  <si>
    <t>Tage 
im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</si>
</sst>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\ &quot;g&quot;"/>
    <numFmt numFmtId="165" formatCode="0\ &quot;kCal&quot;"/>
    <numFmt numFmtId="166" formatCode="0.0%"/>
    <numFmt numFmtId="167" formatCode="0\ &quot;kg&quot;"/>
    <numFmt numFmtId="168" formatCode="0.0\ &quot;L&quot;"/>
    <numFmt numFmtId="169" formatCode="0\ &quot;L&quot;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indexed="8"/>
      <name val="Helvetica Neue"/>
    </font>
    <font>
      <sz val="10"/>
      <color indexed="8"/>
      <name val="SF Pro Text Bold"/>
    </font>
    <font>
      <b/>
      <sz val="10"/>
      <color indexed="8"/>
      <name val="Sf pro text bold"/>
    </font>
    <font>
      <sz val="11"/>
      <color indexed="8"/>
      <name val="SF Pro Text Regular"/>
    </font>
    <font>
      <sz val="11"/>
      <color indexed="8"/>
      <name val="Arial"/>
    </font>
    <font>
      <sz val="11"/>
      <color indexed="8"/>
      <name val="Helvetica Neue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Helvetica Neue"/>
    </font>
    <font>
      <b/>
      <sz val="11"/>
      <name val="Calibri"/>
      <family val="2"/>
      <scheme val="minor"/>
    </font>
    <font>
      <sz val="10"/>
      <name val="Calibri"/>
      <family val="1"/>
      <charset val="2"/>
    </font>
    <font>
      <sz val="10"/>
      <name val="Symbol"/>
      <family val="1"/>
      <charset val="2"/>
    </font>
    <font>
      <sz val="10"/>
      <name val="Calibri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Protection="0">
      <alignment vertical="top" wrapText="1"/>
    </xf>
    <xf numFmtId="0" fontId="18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6" fontId="0" fillId="0" borderId="0" xfId="1" applyNumberFormat="1" applyFont="1"/>
    <xf numFmtId="166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right"/>
    </xf>
    <xf numFmtId="0" fontId="0" fillId="3" borderId="1" xfId="0" applyFill="1" applyBorder="1"/>
    <xf numFmtId="167" fontId="7" fillId="3" borderId="1" xfId="0" applyNumberFormat="1" applyFont="1" applyFill="1" applyBorder="1" applyAlignment="1">
      <alignment horizontal="center"/>
    </xf>
    <xf numFmtId="0" fontId="9" fillId="0" borderId="0" xfId="2" applyNumberFormat="1">
      <alignment vertical="top" wrapText="1"/>
    </xf>
    <xf numFmtId="49" fontId="10" fillId="9" borderId="6" xfId="2" applyNumberFormat="1" applyFont="1" applyFill="1" applyBorder="1">
      <alignment vertical="top" wrapText="1"/>
    </xf>
    <xf numFmtId="49" fontId="12" fillId="8" borderId="6" xfId="2" applyNumberFormat="1" applyFont="1" applyFill="1" applyBorder="1" applyAlignment="1">
      <alignment vertical="top"/>
    </xf>
    <xf numFmtId="49" fontId="14" fillId="8" borderId="6" xfId="2" applyNumberFormat="1" applyFont="1" applyFill="1" applyBorder="1" applyAlignment="1">
      <alignment horizontal="left" vertical="top" readingOrder="1"/>
    </xf>
    <xf numFmtId="49" fontId="10" fillId="9" borderId="5" xfId="2" applyNumberFormat="1" applyFont="1" applyFill="1" applyBorder="1">
      <alignment vertical="top" wrapText="1"/>
    </xf>
    <xf numFmtId="49" fontId="11" fillId="9" borderId="5" xfId="2" applyNumberFormat="1" applyFont="1" applyFill="1" applyBorder="1">
      <alignment vertical="top" wrapText="1"/>
    </xf>
    <xf numFmtId="49" fontId="12" fillId="8" borderId="4" xfId="2" applyNumberFormat="1" applyFont="1" applyFill="1" applyBorder="1" applyAlignment="1">
      <alignment vertical="top"/>
    </xf>
    <xf numFmtId="0" fontId="12" fillId="8" borderId="4" xfId="2" applyNumberFormat="1" applyFont="1" applyFill="1" applyBorder="1" applyAlignment="1">
      <alignment vertical="top"/>
    </xf>
    <xf numFmtId="0" fontId="13" fillId="8" borderId="4" xfId="2" applyNumberFormat="1" applyFont="1" applyFill="1" applyBorder="1" applyAlignment="1">
      <alignment vertical="top"/>
    </xf>
    <xf numFmtId="0" fontId="9" fillId="0" borderId="4" xfId="2" applyNumberFormat="1" applyBorder="1">
      <alignment vertical="top" wrapText="1"/>
    </xf>
    <xf numFmtId="49" fontId="12" fillId="8" borderId="4" xfId="2" applyNumberFormat="1" applyFont="1" applyFill="1" applyBorder="1">
      <alignment vertical="top" wrapText="1"/>
    </xf>
    <xf numFmtId="49" fontId="13" fillId="8" borderId="4" xfId="2" applyNumberFormat="1" applyFont="1" applyFill="1" applyBorder="1" applyAlignment="1">
      <alignment vertical="top"/>
    </xf>
    <xf numFmtId="0" fontId="12" fillId="8" borderId="4" xfId="2" applyNumberFormat="1" applyFont="1" applyFill="1" applyBorder="1">
      <alignment vertical="top" wrapText="1"/>
    </xf>
    <xf numFmtId="9" fontId="7" fillId="3" borderId="1" xfId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168" fontId="16" fillId="11" borderId="1" xfId="0" applyNumberFormat="1" applyFont="1" applyFill="1" applyBorder="1" applyAlignment="1">
      <alignment horizontal="center"/>
    </xf>
    <xf numFmtId="169" fontId="16" fillId="11" borderId="1" xfId="0" applyNumberFormat="1" applyFont="1" applyFill="1" applyBorder="1" applyAlignment="1">
      <alignment horizontal="center"/>
    </xf>
    <xf numFmtId="0" fontId="17" fillId="11" borderId="7" xfId="0" applyFont="1" applyFill="1" applyBorder="1" applyAlignment="1">
      <alignment horizontal="center" wrapText="1"/>
    </xf>
    <xf numFmtId="0" fontId="17" fillId="11" borderId="8" xfId="0" applyFont="1" applyFill="1" applyBorder="1" applyAlignment="1">
      <alignment horizontal="left"/>
    </xf>
    <xf numFmtId="0" fontId="18" fillId="0" borderId="0" xfId="3"/>
    <xf numFmtId="0" fontId="0" fillId="0" borderId="0" xfId="0" applyFill="1"/>
    <xf numFmtId="0" fontId="19" fillId="0" borderId="1" xfId="2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0" fontId="2" fillId="6" borderId="1" xfId="0" applyFont="1" applyFill="1" applyBorder="1"/>
    <xf numFmtId="164" fontId="0" fillId="6" borderId="1" xfId="0" applyNumberFormat="1" applyFill="1" applyBorder="1"/>
    <xf numFmtId="165" fontId="0" fillId="6" borderId="1" xfId="0" applyNumberFormat="1" applyFill="1" applyBorder="1"/>
    <xf numFmtId="0" fontId="0" fillId="6" borderId="1" xfId="0" applyFill="1" applyBorder="1"/>
    <xf numFmtId="9" fontId="5" fillId="6" borderId="1" xfId="1" applyFont="1" applyFill="1" applyBorder="1" applyAlignment="1">
      <alignment horizontal="center"/>
    </xf>
    <xf numFmtId="164" fontId="5" fillId="6" borderId="1" xfId="0" applyNumberFormat="1" applyFont="1" applyFill="1" applyBorder="1"/>
    <xf numFmtId="166" fontId="0" fillId="6" borderId="1" xfId="1" applyNumberFormat="1" applyFont="1" applyFill="1" applyBorder="1"/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10" borderId="1" xfId="0" applyFont="1" applyFill="1" applyBorder="1"/>
    <xf numFmtId="164" fontId="0" fillId="10" borderId="1" xfId="0" applyNumberFormat="1" applyFill="1" applyBorder="1"/>
    <xf numFmtId="165" fontId="0" fillId="10" borderId="1" xfId="0" applyNumberFormat="1" applyFill="1" applyBorder="1"/>
    <xf numFmtId="0" fontId="0" fillId="10" borderId="1" xfId="0" applyFill="1" applyBorder="1"/>
    <xf numFmtId="9" fontId="5" fillId="10" borderId="1" xfId="1" applyFont="1" applyFill="1" applyBorder="1" applyAlignment="1">
      <alignment horizontal="center"/>
    </xf>
    <xf numFmtId="164" fontId="5" fillId="10" borderId="1" xfId="0" applyNumberFormat="1" applyFont="1" applyFill="1" applyBorder="1"/>
    <xf numFmtId="166" fontId="0" fillId="10" borderId="1" xfId="1" applyNumberFormat="1" applyFont="1" applyFill="1" applyBorder="1"/>
    <xf numFmtId="0" fontId="5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4" borderId="1" xfId="0" applyFont="1" applyFill="1" applyBorder="1"/>
    <xf numFmtId="164" fontId="0" fillId="4" borderId="1" xfId="0" applyNumberFormat="1" applyFill="1" applyBorder="1"/>
    <xf numFmtId="165" fontId="0" fillId="4" borderId="1" xfId="0" applyNumberFormat="1" applyFill="1" applyBorder="1"/>
    <xf numFmtId="0" fontId="0" fillId="4" borderId="1" xfId="0" applyFill="1" applyBorder="1"/>
    <xf numFmtId="9" fontId="5" fillId="4" borderId="1" xfId="1" applyFont="1" applyFill="1" applyBorder="1" applyAlignment="1">
      <alignment horizontal="center"/>
    </xf>
    <xf numFmtId="164" fontId="5" fillId="4" borderId="1" xfId="0" applyNumberFormat="1" applyFont="1" applyFill="1" applyBorder="1"/>
    <xf numFmtId="166" fontId="0" fillId="4" borderId="1" xfId="1" applyNumberFormat="1" applyFont="1" applyFill="1" applyBorder="1"/>
    <xf numFmtId="0" fontId="2" fillId="3" borderId="1" xfId="0" applyFont="1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9" fontId="5" fillId="3" borderId="1" xfId="1" applyFont="1" applyFill="1" applyBorder="1" applyAlignment="1">
      <alignment horizontal="center"/>
    </xf>
    <xf numFmtId="164" fontId="5" fillId="3" borderId="1" xfId="0" applyNumberFormat="1" applyFont="1" applyFill="1" applyBorder="1"/>
    <xf numFmtId="166" fontId="0" fillId="3" borderId="1" xfId="1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9" fontId="4" fillId="2" borderId="1" xfId="1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5" fontId="0" fillId="2" borderId="1" xfId="0" applyNumberFormat="1" applyFill="1" applyBorder="1"/>
    <xf numFmtId="166" fontId="0" fillId="2" borderId="1" xfId="1" applyNumberFormat="1" applyFont="1" applyFill="1" applyBorder="1"/>
    <xf numFmtId="164" fontId="0" fillId="2" borderId="1" xfId="0" applyNumberFormat="1" applyFill="1" applyBorder="1"/>
    <xf numFmtId="9" fontId="0" fillId="2" borderId="1" xfId="1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0" xfId="0" applyNumberFormat="1" applyBorder="1"/>
    <xf numFmtId="165" fontId="0" fillId="0" borderId="0" xfId="0" applyNumberFormat="1" applyBorder="1"/>
    <xf numFmtId="166" fontId="0" fillId="0" borderId="0" xfId="1" applyNumberFormat="1" applyFont="1" applyBorder="1"/>
    <xf numFmtId="0" fontId="0" fillId="0" borderId="0" xfId="0" applyBorder="1"/>
    <xf numFmtId="9" fontId="0" fillId="0" borderId="0" xfId="1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164" fontId="5" fillId="0" borderId="0" xfId="0" applyNumberFormat="1" applyFont="1" applyFill="1" applyBorder="1"/>
    <xf numFmtId="165" fontId="0" fillId="0" borderId="0" xfId="0" applyNumberFormat="1" applyFill="1" applyBorder="1"/>
    <xf numFmtId="166" fontId="0" fillId="0" borderId="0" xfId="1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5" borderId="1" xfId="0" applyFont="1" applyFill="1" applyBorder="1"/>
    <xf numFmtId="164" fontId="0" fillId="5" borderId="1" xfId="0" applyNumberFormat="1" applyFill="1" applyBorder="1"/>
    <xf numFmtId="165" fontId="0" fillId="5" borderId="1" xfId="0" applyNumberFormat="1" applyFill="1" applyBorder="1"/>
    <xf numFmtId="0" fontId="0" fillId="5" borderId="1" xfId="0" applyFill="1" applyBorder="1"/>
    <xf numFmtId="9" fontId="5" fillId="5" borderId="1" xfId="1" applyFont="1" applyFill="1" applyBorder="1" applyAlignment="1">
      <alignment horizontal="center"/>
    </xf>
    <xf numFmtId="164" fontId="5" fillId="5" borderId="1" xfId="0" applyNumberFormat="1" applyFont="1" applyFill="1" applyBorder="1"/>
    <xf numFmtId="166" fontId="0" fillId="5" borderId="1" xfId="1" applyNumberFormat="1" applyFont="1" applyFill="1" applyBorder="1"/>
    <xf numFmtId="0" fontId="0" fillId="0" borderId="9" xfId="0" applyBorder="1"/>
    <xf numFmtId="164" fontId="5" fillId="0" borderId="9" xfId="0" applyNumberFormat="1" applyFont="1" applyFill="1" applyBorder="1"/>
    <xf numFmtId="166" fontId="2" fillId="0" borderId="1" xfId="0" applyNumberFormat="1" applyFont="1" applyBorder="1" applyAlignment="1">
      <alignment horizontal="center" wrapText="1"/>
    </xf>
    <xf numFmtId="166" fontId="4" fillId="2" borderId="1" xfId="1" applyNumberFormat="1" applyFont="1" applyFill="1" applyBorder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166" fontId="1" fillId="3" borderId="1" xfId="1" applyNumberFormat="1" applyFont="1" applyFill="1" applyBorder="1" applyAlignment="1">
      <alignment horizontal="center"/>
    </xf>
    <xf numFmtId="166" fontId="1" fillId="4" borderId="1" xfId="1" applyNumberFormat="1" applyFont="1" applyFill="1" applyBorder="1" applyAlignment="1">
      <alignment horizontal="center"/>
    </xf>
    <xf numFmtId="166" fontId="1" fillId="5" borderId="1" xfId="1" applyNumberFormat="1" applyFont="1" applyFill="1" applyBorder="1" applyAlignment="1">
      <alignment horizontal="center"/>
    </xf>
    <xf numFmtId="166" fontId="1" fillId="6" borderId="1" xfId="1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6" fontId="1" fillId="10" borderId="1" xfId="1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/>
    </xf>
    <xf numFmtId="166" fontId="2" fillId="10" borderId="1" xfId="0" applyNumberFormat="1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3" borderId="1" xfId="1" applyNumberFormat="1" applyFont="1" applyFill="1" applyBorder="1" applyAlignment="1">
      <alignment horizontal="center"/>
    </xf>
    <xf numFmtId="166" fontId="0" fillId="4" borderId="1" xfId="1" applyNumberFormat="1" applyFont="1" applyFill="1" applyBorder="1" applyAlignment="1">
      <alignment horizontal="center"/>
    </xf>
    <xf numFmtId="166" fontId="0" fillId="5" borderId="1" xfId="1" applyNumberFormat="1" applyFont="1" applyFill="1" applyBorder="1" applyAlignment="1">
      <alignment horizontal="center"/>
    </xf>
    <xf numFmtId="166" fontId="0" fillId="6" borderId="1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6" fontId="0" fillId="10" borderId="1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164" fontId="15" fillId="7" borderId="1" xfId="0" applyNumberFormat="1" applyFont="1" applyFill="1" applyBorder="1" applyAlignment="1">
      <alignment horizontal="center"/>
    </xf>
    <xf numFmtId="167" fontId="7" fillId="7" borderId="1" xfId="0" applyNumberFormat="1" applyFont="1" applyFill="1" applyBorder="1" applyAlignment="1">
      <alignment horizontal="center"/>
    </xf>
    <xf numFmtId="9" fontId="7" fillId="7" borderId="1" xfId="1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 wrapText="1"/>
    </xf>
    <xf numFmtId="164" fontId="16" fillId="7" borderId="3" xfId="0" applyNumberFormat="1" applyFont="1" applyFill="1" applyBorder="1" applyAlignment="1">
      <alignment horizontal="center"/>
    </xf>
    <xf numFmtId="9" fontId="1" fillId="10" borderId="10" xfId="1" applyFont="1" applyFill="1" applyBorder="1" applyAlignment="1">
      <alignment horizontal="center"/>
    </xf>
    <xf numFmtId="0" fontId="24" fillId="7" borderId="14" xfId="0" applyFont="1" applyFill="1" applyBorder="1" applyAlignment="1">
      <alignment horizontal="center" wrapText="1"/>
    </xf>
    <xf numFmtId="168" fontId="16" fillId="11" borderId="16" xfId="0" applyNumberFormat="1" applyFont="1" applyFill="1" applyBorder="1" applyAlignment="1">
      <alignment horizontal="center"/>
    </xf>
    <xf numFmtId="169" fontId="16" fillId="11" borderId="16" xfId="0" applyNumberFormat="1" applyFont="1" applyFill="1" applyBorder="1" applyAlignment="1">
      <alignment horizontal="center"/>
    </xf>
    <xf numFmtId="9" fontId="2" fillId="2" borderId="12" xfId="1" applyFont="1" applyFill="1" applyBorder="1" applyAlignment="1">
      <alignment horizontal="center"/>
    </xf>
    <xf numFmtId="0" fontId="0" fillId="2" borderId="12" xfId="0" applyFill="1" applyBorder="1"/>
    <xf numFmtId="0" fontId="5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center"/>
    </xf>
    <xf numFmtId="169" fontId="16" fillId="2" borderId="0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3" xfId="0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0" fontId="0" fillId="10" borderId="10" xfId="0" applyFill="1" applyBorder="1" applyAlignment="1">
      <alignment horizontal="center" wrapText="1"/>
    </xf>
    <xf numFmtId="0" fontId="4" fillId="2" borderId="19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center" wrapText="1"/>
    </xf>
    <xf numFmtId="165" fontId="6" fillId="10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24" fillId="3" borderId="11" xfId="0" applyFont="1" applyFill="1" applyBorder="1" applyAlignment="1">
      <alignment horizontal="center" wrapText="1"/>
    </xf>
  </cellXfs>
  <cellStyles count="4">
    <cellStyle name="Link" xfId="3" builtinId="8"/>
    <cellStyle name="Normal 2" xfId="2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D9999"/>
      <color rgb="FFFF66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aternity.notion.site/Average-food-consumption-used-for-comparisons-9e32e6b2ca7e4076b99b27dc53be53a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23" sqref="B23"/>
    </sheetView>
  </sheetViews>
  <sheetFormatPr baseColWidth="10" defaultColWidth="11.5703125" defaultRowHeight="15"/>
  <cols>
    <col min="1" max="1" width="14.7109375" customWidth="1"/>
  </cols>
  <sheetData>
    <row r="1" spans="1:9" ht="46.5">
      <c r="A1" s="75"/>
      <c r="B1" s="76" t="s">
        <v>8</v>
      </c>
      <c r="C1" s="77" t="s">
        <v>9</v>
      </c>
      <c r="D1" s="77" t="s">
        <v>902</v>
      </c>
      <c r="E1" s="76"/>
      <c r="F1" s="77" t="s">
        <v>883</v>
      </c>
      <c r="G1" s="77" t="s">
        <v>903</v>
      </c>
      <c r="H1" s="77" t="s">
        <v>903</v>
      </c>
      <c r="I1" s="131" t="s">
        <v>893</v>
      </c>
    </row>
    <row r="2" spans="1:9">
      <c r="A2" s="66" t="s">
        <v>897</v>
      </c>
      <c r="B2" s="67"/>
      <c r="C2" s="67"/>
      <c r="D2" s="67"/>
      <c r="E2" s="110">
        <f>SUM(D3:D5)</f>
        <v>0.43859497722564289</v>
      </c>
      <c r="F2" s="67"/>
      <c r="G2" s="67"/>
      <c r="H2" s="110">
        <f>SUM(G3:G5)</f>
        <v>9.1808757604867119E-2</v>
      </c>
      <c r="I2" s="127"/>
    </row>
    <row r="3" spans="1:9">
      <c r="A3" s="69" t="s">
        <v>695</v>
      </c>
      <c r="B3" s="70">
        <v>100</v>
      </c>
      <c r="C3" s="71">
        <f>VLOOKUP(A3,'Eaternity Datenbasis'!A$2:C$459,3,FALSE)*B3/100</f>
        <v>76</v>
      </c>
      <c r="D3" s="72">
        <f>C3/C$32</f>
        <v>4.2313925902748122E-2</v>
      </c>
      <c r="E3" s="101"/>
      <c r="F3" s="73">
        <f>VLOOKUP(A3,'Eaternity Datenbasis'!A$2:C$459,2,FALSE)*B3/100</f>
        <v>12</v>
      </c>
      <c r="G3" s="72">
        <f>F3/F$32</f>
        <v>3.0019212295869357E-3</v>
      </c>
      <c r="H3" s="111"/>
      <c r="I3" s="128">
        <f>F3*365.25*2400/C3/1000</f>
        <v>138.41052631578947</v>
      </c>
    </row>
    <row r="4" spans="1:9">
      <c r="A4" s="69" t="s">
        <v>713</v>
      </c>
      <c r="B4" s="70">
        <v>100</v>
      </c>
      <c r="C4" s="71">
        <f>VLOOKUP(A4,'Eaternity Datenbasis'!A$2:C$459,3,FALSE)*B4/100</f>
        <v>358.27</v>
      </c>
      <c r="D4" s="72">
        <f>C4/C$32</f>
        <v>0.19947118727865223</v>
      </c>
      <c r="E4" s="101"/>
      <c r="F4" s="73">
        <f>VLOOKUP(A4,'Eaternity Datenbasis'!A$2:C$459,2,FALSE)*B4/100</f>
        <v>90</v>
      </c>
      <c r="G4" s="72">
        <f>F4/F$32</f>
        <v>2.2514409221902017E-2</v>
      </c>
      <c r="H4" s="111"/>
      <c r="I4" s="128">
        <f>F4*365.25*2400/C4/1000</f>
        <v>220.20822284868953</v>
      </c>
    </row>
    <row r="5" spans="1:9">
      <c r="A5" s="69" t="s">
        <v>720</v>
      </c>
      <c r="B5" s="70">
        <v>100</v>
      </c>
      <c r="C5" s="71">
        <f>VLOOKUP(A5,'Eaternity Datenbasis'!A$2:C$459,3,FALSE)*B5/100</f>
        <v>353.49</v>
      </c>
      <c r="D5" s="72">
        <f>C5/C$32</f>
        <v>0.19680986404424256</v>
      </c>
      <c r="E5" s="101"/>
      <c r="F5" s="73">
        <f>VLOOKUP(A5,'Eaternity Datenbasis'!A$2:C$459,2,FALSE)*B5/100</f>
        <v>265</v>
      </c>
      <c r="G5" s="72">
        <f>F5/F$32</f>
        <v>6.6292427153378158E-2</v>
      </c>
      <c r="H5" s="111"/>
      <c r="I5" s="128">
        <f>F5*365.25*2400/C5/1000</f>
        <v>657.15861834846805</v>
      </c>
    </row>
    <row r="6" spans="1:9">
      <c r="A6" s="97"/>
      <c r="B6" s="78"/>
      <c r="C6" s="79"/>
      <c r="D6" s="80"/>
      <c r="E6" s="120"/>
      <c r="F6" s="78"/>
      <c r="G6" s="80"/>
      <c r="H6" s="112"/>
      <c r="I6" s="129"/>
    </row>
    <row r="7" spans="1:9">
      <c r="A7" s="60" t="s">
        <v>0</v>
      </c>
      <c r="B7" s="61"/>
      <c r="C7" s="62"/>
      <c r="D7" s="8"/>
      <c r="E7" s="113">
        <f>SUM(D8:D10)</f>
        <v>3.3656273958172687E-2</v>
      </c>
      <c r="F7" s="61"/>
      <c r="G7" s="8"/>
      <c r="H7" s="113">
        <f>SUM(G8:G10)</f>
        <v>1.5509926352865834E-2</v>
      </c>
      <c r="I7" s="127"/>
    </row>
    <row r="8" spans="1:9">
      <c r="A8" s="64" t="s">
        <v>5</v>
      </c>
      <c r="B8" s="64">
        <v>100</v>
      </c>
      <c r="C8" s="62">
        <f>VLOOKUP(A8,'Eaternity Datenbasis'!A$2:C$459,3,FALSE)*B8/100</f>
        <v>22.94</v>
      </c>
      <c r="D8" s="65">
        <f>C8/C$32</f>
        <v>1.2772124476434764E-2</v>
      </c>
      <c r="E8" s="121"/>
      <c r="F8" s="61">
        <f>VLOOKUP(A8,'Eaternity Datenbasis'!A$2:C$459,2,FALSE)*B8/100</f>
        <v>21</v>
      </c>
      <c r="G8" s="65">
        <f>F8/F$32</f>
        <v>5.253362151777137E-3</v>
      </c>
      <c r="H8" s="34"/>
      <c r="I8" s="128">
        <f>F8*365.25*2400/C8/1000</f>
        <v>802.46730601569311</v>
      </c>
    </row>
    <row r="9" spans="1:9">
      <c r="A9" s="64" t="s">
        <v>865</v>
      </c>
      <c r="B9" s="64">
        <v>100</v>
      </c>
      <c r="C9" s="62">
        <f>VLOOKUP(A9,'Eaternity Datenbasis'!A$2:C$459,3,FALSE)*B9/100</f>
        <v>21.26</v>
      </c>
      <c r="D9" s="65">
        <f>C9/C$32</f>
        <v>1.1836764009110858E-2</v>
      </c>
      <c r="E9" s="121"/>
      <c r="F9" s="61">
        <f>VLOOKUP(A9,'Eaternity Datenbasis'!A$2:C$459,2,FALSE)*B9/100</f>
        <v>20</v>
      </c>
      <c r="G9" s="65">
        <f>F9/F$32</f>
        <v>5.0032020493115592E-3</v>
      </c>
      <c r="H9" s="34"/>
      <c r="I9" s="128">
        <f>F9*365.25*2400/C9/1000</f>
        <v>824.6472248353715</v>
      </c>
    </row>
    <row r="10" spans="1:9">
      <c r="A10" s="64" t="s">
        <v>784</v>
      </c>
      <c r="B10" s="64">
        <v>100</v>
      </c>
      <c r="C10" s="62">
        <f>VLOOKUP(A10,'Eaternity Datenbasis'!A$2:C$459,3,FALSE)*B10/100</f>
        <v>16.25</v>
      </c>
      <c r="D10" s="65">
        <f>C10/C$32</f>
        <v>9.0473854726270658E-3</v>
      </c>
      <c r="E10" s="121"/>
      <c r="F10" s="61">
        <f>VLOOKUP(A10,'Eaternity Datenbasis'!A$2:C$459,2,FALSE)*B10/100</f>
        <v>21</v>
      </c>
      <c r="G10" s="65">
        <f>F10/F$32</f>
        <v>5.253362151777137E-3</v>
      </c>
      <c r="H10" s="34"/>
      <c r="I10" s="128">
        <f>F10*365.25*2400/C10/1000</f>
        <v>1132.8369230769231</v>
      </c>
    </row>
    <row r="11" spans="1:9">
      <c r="A11" s="97"/>
      <c r="B11" s="78"/>
      <c r="C11" s="79"/>
      <c r="D11" s="81"/>
      <c r="E11" s="112"/>
      <c r="F11" s="78"/>
      <c r="G11" s="81"/>
      <c r="H11" s="112"/>
      <c r="I11" s="129"/>
    </row>
    <row r="12" spans="1:9">
      <c r="A12" s="53" t="s">
        <v>1</v>
      </c>
      <c r="B12" s="54"/>
      <c r="C12" s="55"/>
      <c r="D12" s="56"/>
      <c r="E12" s="114">
        <f>SUM(D13:D15)</f>
        <v>4.3132366311656539E-2</v>
      </c>
      <c r="F12" s="54"/>
      <c r="G12" s="56"/>
      <c r="H12" s="114">
        <f>SUM(G13:G15)</f>
        <v>1.3293507845020813E-2</v>
      </c>
      <c r="I12" s="127"/>
    </row>
    <row r="13" spans="1:9">
      <c r="A13" s="58" t="s">
        <v>4</v>
      </c>
      <c r="B13" s="58">
        <v>100</v>
      </c>
      <c r="C13" s="55">
        <f>VLOOKUP(A13,'Eaternity Datenbasis'!A$2:C$459,3,FALSE)*B13/100</f>
        <v>37.76</v>
      </c>
      <c r="D13" s="59">
        <f>C13/C$32</f>
        <v>2.1023340027470645E-2</v>
      </c>
      <c r="E13" s="122"/>
      <c r="F13" s="54">
        <f>VLOOKUP(A13,'Eaternity Datenbasis'!A$2:C$459,2,FALSE)*B13/100</f>
        <v>15</v>
      </c>
      <c r="G13" s="59">
        <f>F13/F$32</f>
        <v>3.7524015369836696E-3</v>
      </c>
      <c r="H13" s="115"/>
      <c r="I13" s="128">
        <f>F13*365.25*2400/C13/1000</f>
        <v>348.22563559322037</v>
      </c>
    </row>
    <row r="14" spans="1:9">
      <c r="A14" s="58" t="s">
        <v>810</v>
      </c>
      <c r="B14" s="58">
        <v>100</v>
      </c>
      <c r="C14" s="55">
        <f>VLOOKUP(A14,'Eaternity Datenbasis'!A$2:C$459,3,FALSE)*B14/100</f>
        <v>23.42</v>
      </c>
      <c r="D14" s="59">
        <f>C14/C$32</f>
        <v>1.3039370324241593E-2</v>
      </c>
      <c r="E14" s="122"/>
      <c r="F14" s="54">
        <f>VLOOKUP(A14,'Eaternity Datenbasis'!A$2:C$459,2,FALSE)*B14/100</f>
        <v>5.14</v>
      </c>
      <c r="G14" s="59">
        <f>F14/F$32</f>
        <v>1.2858229266730706E-3</v>
      </c>
      <c r="H14" s="115"/>
      <c r="I14" s="128">
        <f>F14*365.25*2400/C14/1000</f>
        <v>192.38787361229717</v>
      </c>
    </row>
    <row r="15" spans="1:9">
      <c r="A15" s="58" t="s">
        <v>6</v>
      </c>
      <c r="B15" s="58">
        <v>100</v>
      </c>
      <c r="C15" s="55">
        <f>VLOOKUP(A15,'Eaternity Datenbasis'!A$2:C$459,3,FALSE)*B15/100</f>
        <v>16.29</v>
      </c>
      <c r="D15" s="59">
        <f>C15/C$32</f>
        <v>9.0696559599443005E-3</v>
      </c>
      <c r="E15" s="122"/>
      <c r="F15" s="54">
        <f>VLOOKUP(A15,'Eaternity Datenbasis'!A$2:C$459,2,FALSE)*B15/100</f>
        <v>33</v>
      </c>
      <c r="G15" s="59">
        <f>F15/F$32</f>
        <v>8.2552833813640727E-3</v>
      </c>
      <c r="H15" s="115"/>
      <c r="I15" s="128">
        <f>F15*365.25*2400/C15/1000</f>
        <v>1775.8011049723757</v>
      </c>
    </row>
    <row r="16" spans="1:9">
      <c r="A16" s="97"/>
      <c r="B16" s="78"/>
      <c r="C16" s="79"/>
      <c r="D16" s="81"/>
      <c r="E16" s="112"/>
      <c r="F16" s="78"/>
      <c r="G16" s="81"/>
      <c r="H16" s="112"/>
      <c r="I16" s="129"/>
    </row>
    <row r="17" spans="1:9">
      <c r="A17" s="90" t="s">
        <v>2</v>
      </c>
      <c r="B17" s="91"/>
      <c r="C17" s="92"/>
      <c r="D17" s="93"/>
      <c r="E17" s="116">
        <f>SUM(D18:D20)</f>
        <v>0.23896232891394073</v>
      </c>
      <c r="F17" s="91"/>
      <c r="G17" s="93"/>
      <c r="H17" s="116">
        <f>SUM(G18:G20)</f>
        <v>0.70445084854306761</v>
      </c>
      <c r="I17" s="127"/>
    </row>
    <row r="18" spans="1:9">
      <c r="A18" s="95" t="s">
        <v>306</v>
      </c>
      <c r="B18" s="95">
        <v>100</v>
      </c>
      <c r="C18" s="92">
        <f>VLOOKUP(A18,'Eaternity Datenbasis'!A$2:C$459,3,FALSE)*B18/100</f>
        <v>167.43</v>
      </c>
      <c r="D18" s="96">
        <f>C18/C$32</f>
        <v>9.3218692288119978E-2</v>
      </c>
      <c r="E18" s="123"/>
      <c r="F18" s="91">
        <f>VLOOKUP(A18,'Eaternity Datenbasis'!A$2:C$459,2,FALSE)*B18/100</f>
        <v>440</v>
      </c>
      <c r="G18" s="96">
        <f>F18/F$32</f>
        <v>0.11007044508485431</v>
      </c>
      <c r="H18" s="117"/>
      <c r="I18" s="128">
        <f>F18*365.25*2400/C18/1000</f>
        <v>2303.6731768500267</v>
      </c>
    </row>
    <row r="19" spans="1:9">
      <c r="A19" s="95" t="s">
        <v>7</v>
      </c>
      <c r="B19" s="95">
        <v>100</v>
      </c>
      <c r="C19" s="92">
        <f>VLOOKUP(A19,'Eaternity Datenbasis'!A$2:C$459,3,FALSE)*B19/100</f>
        <v>158.35</v>
      </c>
      <c r="D19" s="96">
        <f>C19/C$32</f>
        <v>8.8163291667107443E-2</v>
      </c>
      <c r="E19" s="123"/>
      <c r="F19" s="91">
        <f>VLOOKUP(A19,'Eaternity Datenbasis'!A$2:C$459,2,FALSE)*B19/100</f>
        <v>690</v>
      </c>
      <c r="G19" s="96">
        <f>F19/F$32</f>
        <v>0.1726104707012488</v>
      </c>
      <c r="H19" s="117"/>
      <c r="I19" s="128">
        <f>F19*365.25*2400/C19/1000</f>
        <v>3819.7284496368802</v>
      </c>
    </row>
    <row r="20" spans="1:9">
      <c r="A20" s="95" t="s">
        <v>356</v>
      </c>
      <c r="B20" s="95">
        <v>100</v>
      </c>
      <c r="C20" s="92">
        <f>VLOOKUP(A20,'Eaternity Datenbasis'!A$2:C$459,3,FALSE)*B20/100</f>
        <v>103.42</v>
      </c>
      <c r="D20" s="96">
        <f>C20/C$32</f>
        <v>5.7580344958713302E-2</v>
      </c>
      <c r="E20" s="123"/>
      <c r="F20" s="91">
        <f>VLOOKUP(A20,'Eaternity Datenbasis'!A$2:C$459,2,FALSE)*B20/100</f>
        <v>1686</v>
      </c>
      <c r="G20" s="96">
        <f>F20/F$32</f>
        <v>0.42176993275696445</v>
      </c>
      <c r="H20" s="117"/>
      <c r="I20" s="128">
        <f>F20*365.25*2400/C20/1000</f>
        <v>14290.732933668534</v>
      </c>
    </row>
    <row r="21" spans="1:9">
      <c r="A21" s="97"/>
      <c r="B21" s="78"/>
      <c r="C21" s="79"/>
      <c r="D21" s="81"/>
      <c r="E21" s="112"/>
      <c r="F21" s="78"/>
      <c r="G21" s="81"/>
      <c r="H21" s="112"/>
      <c r="I21" s="129"/>
    </row>
    <row r="22" spans="1:9" s="1" customFormat="1">
      <c r="A22" s="35" t="s">
        <v>3</v>
      </c>
      <c r="B22" s="36"/>
      <c r="C22" s="37"/>
      <c r="D22" s="38"/>
      <c r="E22" s="118">
        <f>SUM(D23:D25)</f>
        <v>0.11287239734558062</v>
      </c>
      <c r="F22" s="36"/>
      <c r="G22" s="38"/>
      <c r="H22" s="118">
        <f>SUM(G23:G25)</f>
        <v>2.0262968299711817E-2</v>
      </c>
      <c r="I22" s="127"/>
    </row>
    <row r="23" spans="1:9">
      <c r="A23" s="40" t="s">
        <v>214</v>
      </c>
      <c r="B23" s="40">
        <v>100</v>
      </c>
      <c r="C23" s="37">
        <f>VLOOKUP(A23,'Eaternity Datenbasis'!A$2:C$459,3,FALSE)*B23/100</f>
        <v>96.32</v>
      </c>
      <c r="D23" s="41">
        <f>C23/C$32</f>
        <v>5.3627333459903934E-2</v>
      </c>
      <c r="E23" s="124"/>
      <c r="F23" s="36">
        <f>VLOOKUP(A23,'Eaternity Datenbasis'!A$2:C$459,2,FALSE)*B23/100</f>
        <v>17</v>
      </c>
      <c r="G23" s="41">
        <f>F23/F$32</f>
        <v>4.2527217419148257E-3</v>
      </c>
      <c r="H23" s="43"/>
      <c r="I23" s="128">
        <f>F23*365.25*2400/C23/1000</f>
        <v>154.7155315614618</v>
      </c>
    </row>
    <row r="24" spans="1:9">
      <c r="A24" s="40" t="s">
        <v>210</v>
      </c>
      <c r="B24" s="40">
        <v>100</v>
      </c>
      <c r="C24" s="37">
        <f>VLOOKUP(A24,'Eaternity Datenbasis'!A$2:C$459,3,FALSE)*B24/100</f>
        <v>55.45</v>
      </c>
      <c r="D24" s="41">
        <f>C24/C$32</f>
        <v>3.0872463043518206E-2</v>
      </c>
      <c r="E24" s="124"/>
      <c r="F24" s="36">
        <f>VLOOKUP(A24,'Eaternity Datenbasis'!A$2:C$459,2,FALSE)*B24/100</f>
        <v>20</v>
      </c>
      <c r="G24" s="41">
        <f>F24/F$32</f>
        <v>5.0032020493115592E-3</v>
      </c>
      <c r="H24" s="43"/>
      <c r="I24" s="128">
        <f>F24*365.25*2400/C24/1000</f>
        <v>316.17673579801618</v>
      </c>
    </row>
    <row r="25" spans="1:9">
      <c r="A25" s="40" t="s">
        <v>218</v>
      </c>
      <c r="B25" s="40">
        <v>100</v>
      </c>
      <c r="C25" s="37">
        <f>VLOOKUP(A25,'Eaternity Datenbasis'!A$2:C$459,3,FALSE)*B25/100</f>
        <v>50.96</v>
      </c>
      <c r="D25" s="41">
        <f>C25/C$32</f>
        <v>2.837260084215848E-2</v>
      </c>
      <c r="E25" s="124"/>
      <c r="F25" s="36">
        <f>VLOOKUP(A25,'Eaternity Datenbasis'!A$2:C$459,2,FALSE)*B25/100</f>
        <v>44</v>
      </c>
      <c r="G25" s="41">
        <f>F25/F$32</f>
        <v>1.100704450848543E-2</v>
      </c>
      <c r="H25" s="43"/>
      <c r="I25" s="128">
        <f>F25*365.25*2400/C25/1000</f>
        <v>756.87598116169545</v>
      </c>
    </row>
    <row r="26" spans="1:9">
      <c r="A26" s="98"/>
      <c r="B26" s="84"/>
      <c r="C26" s="85"/>
      <c r="D26" s="86"/>
      <c r="E26" s="125"/>
      <c r="F26" s="87"/>
      <c r="G26" s="86"/>
      <c r="H26" s="89"/>
      <c r="I26" s="130"/>
    </row>
    <row r="27" spans="1:9">
      <c r="A27" s="44" t="s">
        <v>899</v>
      </c>
      <c r="B27" s="45"/>
      <c r="C27" s="46"/>
      <c r="D27" s="47"/>
      <c r="E27" s="119">
        <f>SUM(D28:D30)</f>
        <v>0.13278165624500654</v>
      </c>
      <c r="F27" s="45"/>
      <c r="G27" s="47"/>
      <c r="H27" s="119">
        <f>SUM(G28:G30)</f>
        <v>0.15467399135446686</v>
      </c>
      <c r="I27" s="127"/>
    </row>
    <row r="28" spans="1:9">
      <c r="A28" s="49" t="s">
        <v>85</v>
      </c>
      <c r="B28" s="49">
        <v>20</v>
      </c>
      <c r="C28" s="46">
        <f>VLOOKUP(A28,'Eaternity Datenbasis'!A$2:C$459,3,FALSE)*B28/100</f>
        <v>146.17400000000001</v>
      </c>
      <c r="D28" s="50">
        <f>C28/C$32</f>
        <v>8.1384155327740848E-2</v>
      </c>
      <c r="E28" s="126"/>
      <c r="F28" s="45">
        <f>VLOOKUP(A28,'Eaternity Datenbasis'!A$2:C$459,2,FALSE)*B28/100</f>
        <v>241.8</v>
      </c>
      <c r="G28" s="50">
        <f>F28/F$32</f>
        <v>6.0488712776176755E-2</v>
      </c>
      <c r="H28" s="52"/>
      <c r="I28" s="128">
        <f>F28*365.25*2400/C28/1000</f>
        <v>1450.0655383310302</v>
      </c>
    </row>
    <row r="29" spans="1:9">
      <c r="A29" s="49" t="s">
        <v>106</v>
      </c>
      <c r="B29" s="49">
        <v>50</v>
      </c>
      <c r="C29" s="46">
        <f>VLOOKUP(A29,'Eaternity Datenbasis'!A$2:C$459,3,FALSE)*B29/100</f>
        <v>24.004999999999999</v>
      </c>
      <c r="D29" s="50">
        <f>C29/C$32</f>
        <v>1.3365076201256166E-2</v>
      </c>
      <c r="E29" s="126"/>
      <c r="F29" s="45">
        <f>VLOOKUP(A29,'Eaternity Datenbasis'!A$2:C$459,2,FALSE)*B29/100</f>
        <v>185.5</v>
      </c>
      <c r="G29" s="50">
        <f>F29/F$32</f>
        <v>4.6404699007364714E-2</v>
      </c>
      <c r="H29" s="52"/>
      <c r="I29" s="128">
        <f>F29*365.25*2400/C29/1000</f>
        <v>6773.9762549468869</v>
      </c>
    </row>
    <row r="30" spans="1:9">
      <c r="A30" s="49" t="s">
        <v>77</v>
      </c>
      <c r="B30" s="49">
        <v>100</v>
      </c>
      <c r="C30" s="46">
        <f>VLOOKUP(A30,'Eaternity Datenbasis'!A$2:C$459,3,FALSE)*B30/100</f>
        <v>68.31</v>
      </c>
      <c r="D30" s="50">
        <f>C30/C$32</f>
        <v>3.8032424716009532E-2</v>
      </c>
      <c r="E30" s="126"/>
      <c r="F30" s="45">
        <f>VLOOKUP(A30,'Eaternity Datenbasis'!A$2:C$459,2,FALSE)*B30/100</f>
        <v>191</v>
      </c>
      <c r="G30" s="50">
        <f>F30/F$32</f>
        <v>4.7780579570925394E-2</v>
      </c>
      <c r="H30" s="52"/>
      <c r="I30" s="128">
        <f>F30*365.25*2400/C30/1000</f>
        <v>2451.0408432147565</v>
      </c>
    </row>
    <row r="31" spans="1:9">
      <c r="E31" s="32"/>
      <c r="G31" s="4"/>
      <c r="H31" s="32"/>
    </row>
    <row r="32" spans="1:9">
      <c r="A32" s="1" t="s">
        <v>10</v>
      </c>
      <c r="B32" s="1"/>
      <c r="C32" s="3">
        <f>SUM(C3:C31)</f>
        <v>1796.0989999999999</v>
      </c>
      <c r="D32" s="5">
        <f>SUM(D3:D31)</f>
        <v>1</v>
      </c>
      <c r="E32" s="33"/>
      <c r="F32" s="6">
        <f>SUM(F3:F31)</f>
        <v>3997.44</v>
      </c>
      <c r="G32" s="5">
        <f>SUM(G3:G31)</f>
        <v>1</v>
      </c>
      <c r="H32" s="2"/>
      <c r="I32" s="1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 Zutat!" error="Wählen Sie eine Zutat aus der Liste aus_x000a_" promptTitle="Zutat" prompt="Wählen Sie eine Zutat aus">
          <x14:formula1>
            <xm:f>'Eaternity Datenbasis'!$A$2:$A$459</xm:f>
          </x14:formula1>
          <xm:sqref>A3:A5 A28:A30 A18:A20 A13:A15 A23:A26 A8:A10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F3" sqref="F3:F30"/>
    </sheetView>
  </sheetViews>
  <sheetFormatPr baseColWidth="10" defaultColWidth="11.5703125" defaultRowHeight="15"/>
  <cols>
    <col min="1" max="1" width="14.7109375" customWidth="1"/>
    <col min="4" max="4" width="9.42578125" customWidth="1"/>
    <col min="5" max="5" width="7.7109375" style="32" customWidth="1"/>
    <col min="6" max="6" width="9.42578125" customWidth="1"/>
    <col min="7" max="7" width="10.7109375" style="7" customWidth="1"/>
    <col min="8" max="8" width="11.5703125" style="32" customWidth="1"/>
    <col min="9" max="9" width="12.42578125" customWidth="1"/>
    <col min="10" max="10" width="15.28515625" style="32" customWidth="1"/>
    <col min="11" max="11" width="10.7109375" style="109" customWidth="1"/>
    <col min="12" max="12" width="9.28515625" customWidth="1"/>
    <col min="13" max="13" width="10" customWidth="1"/>
    <col min="15" max="15" width="10.140625" customWidth="1"/>
    <col min="16" max="16" width="10.7109375" customWidth="1"/>
    <col min="17" max="17" width="14.7109375" customWidth="1"/>
    <col min="18" max="18" width="15.5703125" customWidth="1"/>
    <col min="19" max="19" width="16.140625" customWidth="1"/>
  </cols>
  <sheetData>
    <row r="1" spans="1:15" ht="34.5">
      <c r="A1" s="75"/>
      <c r="B1" s="76" t="s">
        <v>8</v>
      </c>
      <c r="C1" s="77" t="s">
        <v>9</v>
      </c>
      <c r="D1" s="77" t="s">
        <v>902</v>
      </c>
      <c r="E1" s="76"/>
      <c r="F1" s="77" t="s">
        <v>883</v>
      </c>
      <c r="G1" s="77" t="s">
        <v>903</v>
      </c>
      <c r="H1" s="77" t="s">
        <v>903</v>
      </c>
      <c r="I1" s="131" t="s">
        <v>893</v>
      </c>
      <c r="J1" s="77" t="s">
        <v>900</v>
      </c>
      <c r="K1" s="99" t="s">
        <v>901</v>
      </c>
      <c r="L1" s="77" t="s">
        <v>9</v>
      </c>
      <c r="M1" s="76" t="s">
        <v>8</v>
      </c>
      <c r="N1" s="76" t="s">
        <v>883</v>
      </c>
    </row>
    <row r="2" spans="1:15">
      <c r="A2" s="66" t="s">
        <v>897</v>
      </c>
      <c r="B2" s="67"/>
      <c r="C2" s="67"/>
      <c r="D2" s="67"/>
      <c r="E2" s="110">
        <f>SUM(D3:D5)</f>
        <v>0.43859497722564289</v>
      </c>
      <c r="F2" s="67"/>
      <c r="G2" s="67"/>
      <c r="H2" s="110">
        <f>SUM(G3:G5)</f>
        <v>9.1808757604867119E-2</v>
      </c>
      <c r="I2" s="127"/>
      <c r="J2" s="68">
        <f>1-J7-J12-J17-J22-J27</f>
        <v>0.4</v>
      </c>
      <c r="K2" s="100"/>
      <c r="L2" s="67"/>
      <c r="M2" s="67"/>
      <c r="N2" s="67"/>
    </row>
    <row r="3" spans="1:15">
      <c r="A3" s="69" t="s">
        <v>695</v>
      </c>
      <c r="B3" s="70">
        <v>100</v>
      </c>
      <c r="C3" s="71">
        <f>VLOOKUP(A3,'Eaternity Datenbasis'!A$2:C$459,3,FALSE)*B3/100</f>
        <v>76</v>
      </c>
      <c r="D3" s="72">
        <f>C3/C$32</f>
        <v>4.2313925902748122E-2</v>
      </c>
      <c r="E3" s="101"/>
      <c r="F3" s="73">
        <f>VLOOKUP(A3,'Eaternity Datenbasis'!A$2:C$459,2,FALSE)*B3/100</f>
        <v>12</v>
      </c>
      <c r="G3" s="72">
        <f>F3/F$32</f>
        <v>3.0019212295869357E-3</v>
      </c>
      <c r="H3" s="111"/>
      <c r="I3" s="128">
        <f>F3*365.25*2400/C3/1000</f>
        <v>138.41052631578947</v>
      </c>
      <c r="J3" s="74"/>
      <c r="K3" s="101">
        <f>J$2/E$2*D3</f>
        <v>3.8590433634609532E-2</v>
      </c>
      <c r="L3" s="71">
        <f>K3*C$32</f>
        <v>69.312239260688543</v>
      </c>
      <c r="M3" s="73">
        <f>L3/C3*B3</f>
        <v>91.200314816695453</v>
      </c>
      <c r="N3" s="73">
        <f>L3/C3*F3</f>
        <v>10.944037778003453</v>
      </c>
    </row>
    <row r="4" spans="1:15">
      <c r="A4" s="69" t="s">
        <v>713</v>
      </c>
      <c r="B4" s="70">
        <v>100</v>
      </c>
      <c r="C4" s="71">
        <f>VLOOKUP(A4,'Eaternity Datenbasis'!A$2:C$459,3,FALSE)*B4/100</f>
        <v>358.27</v>
      </c>
      <c r="D4" s="72">
        <f>C4/C$32</f>
        <v>0.19947118727865223</v>
      </c>
      <c r="E4" s="101"/>
      <c r="F4" s="73">
        <f>VLOOKUP(A4,'Eaternity Datenbasis'!A$2:C$459,2,FALSE)*B4/100</f>
        <v>90</v>
      </c>
      <c r="G4" s="72">
        <f>F4/F$32</f>
        <v>2.2514409221902017E-2</v>
      </c>
      <c r="H4" s="111"/>
      <c r="I4" s="128">
        <f>F4*365.25*2400/C4/1000</f>
        <v>220.20822284868953</v>
      </c>
      <c r="J4" s="74"/>
      <c r="K4" s="101">
        <f>J$2/E$2*D4</f>
        <v>0.18191835076673099</v>
      </c>
      <c r="L4" s="71">
        <f>K4*C$32</f>
        <v>326.74336789377475</v>
      </c>
      <c r="M4" s="73">
        <f>L4/C4*B4</f>
        <v>91.200314816695439</v>
      </c>
      <c r="N4" s="73">
        <f>L4/C4*F4</f>
        <v>82.080283335025896</v>
      </c>
    </row>
    <row r="5" spans="1:15">
      <c r="A5" s="69" t="s">
        <v>720</v>
      </c>
      <c r="B5" s="70">
        <v>100</v>
      </c>
      <c r="C5" s="71">
        <f>VLOOKUP(A5,'Eaternity Datenbasis'!A$2:C$459,3,FALSE)*B5/100</f>
        <v>353.49</v>
      </c>
      <c r="D5" s="72">
        <f>C5/C$32</f>
        <v>0.19680986404424256</v>
      </c>
      <c r="E5" s="101"/>
      <c r="F5" s="73">
        <f>VLOOKUP(A5,'Eaternity Datenbasis'!A$2:C$459,2,FALSE)*B5/100</f>
        <v>265</v>
      </c>
      <c r="G5" s="72">
        <f>F5/F$32</f>
        <v>6.6292427153378158E-2</v>
      </c>
      <c r="H5" s="111"/>
      <c r="I5" s="128">
        <f>F5*365.25*2400/C5/1000</f>
        <v>657.15861834846805</v>
      </c>
      <c r="J5" s="74"/>
      <c r="K5" s="101">
        <f>J$2/E$2*D5</f>
        <v>0.17949121559865952</v>
      </c>
      <c r="L5" s="71">
        <f>K5*C$32</f>
        <v>322.38399284553674</v>
      </c>
      <c r="M5" s="73">
        <f>L5/C5*B5</f>
        <v>91.200314816695453</v>
      </c>
      <c r="N5" s="73">
        <f>L5/C5*F5</f>
        <v>241.68083426424295</v>
      </c>
    </row>
    <row r="6" spans="1:15">
      <c r="A6" s="97"/>
      <c r="B6" s="78"/>
      <c r="C6" s="79"/>
      <c r="D6" s="80"/>
      <c r="E6" s="120"/>
      <c r="F6" s="78"/>
      <c r="G6" s="80"/>
      <c r="H6" s="112"/>
      <c r="I6" s="129"/>
      <c r="J6" s="82"/>
      <c r="K6" s="102"/>
      <c r="L6" s="79"/>
      <c r="M6" s="78"/>
      <c r="N6" s="81"/>
      <c r="O6" s="81"/>
    </row>
    <row r="7" spans="1:15">
      <c r="A7" s="60" t="s">
        <v>0</v>
      </c>
      <c r="B7" s="61"/>
      <c r="C7" s="62"/>
      <c r="D7" s="8"/>
      <c r="E7" s="113">
        <f>SUM(D8:D10)</f>
        <v>3.3656273958172687E-2</v>
      </c>
      <c r="F7" s="61"/>
      <c r="G7" s="8"/>
      <c r="H7" s="113">
        <f>SUM(G8:G10)</f>
        <v>1.5509926352865834E-2</v>
      </c>
      <c r="I7" s="127"/>
      <c r="J7" s="63">
        <v>0.1</v>
      </c>
      <c r="K7" s="103"/>
      <c r="L7" s="62"/>
      <c r="M7" s="61"/>
      <c r="N7" s="8"/>
    </row>
    <row r="8" spans="1:15">
      <c r="A8" s="64" t="s">
        <v>5</v>
      </c>
      <c r="B8" s="64">
        <v>100</v>
      </c>
      <c r="C8" s="62">
        <f>VLOOKUP(A8,'Eaternity Datenbasis'!A$2:C$459,3,FALSE)*B8/100</f>
        <v>22.94</v>
      </c>
      <c r="D8" s="65">
        <f>C8/C$32</f>
        <v>1.2772124476434764E-2</v>
      </c>
      <c r="E8" s="121"/>
      <c r="F8" s="61">
        <f>VLOOKUP(A8,'Eaternity Datenbasis'!A$2:C$459,2,FALSE)*B8/100</f>
        <v>21</v>
      </c>
      <c r="G8" s="65">
        <f>F8/F$32</f>
        <v>5.253362151777137E-3</v>
      </c>
      <c r="H8" s="34"/>
      <c r="I8" s="128">
        <f>F8*365.25*2400/C8/1000</f>
        <v>802.46730601569311</v>
      </c>
      <c r="J8" s="63"/>
      <c r="K8" s="103">
        <f>J$7/E$7*D8</f>
        <v>3.7948717948717951E-2</v>
      </c>
      <c r="L8" s="62">
        <f>K8*C$32</f>
        <v>68.159654358974365</v>
      </c>
      <c r="M8" s="61">
        <f>L8/C8*B8</f>
        <v>297.12142266335815</v>
      </c>
      <c r="N8" s="61">
        <f>L8/C8*F8</f>
        <v>62.395498759305212</v>
      </c>
    </row>
    <row r="9" spans="1:15">
      <c r="A9" s="64" t="s">
        <v>865</v>
      </c>
      <c r="B9" s="64">
        <v>100</v>
      </c>
      <c r="C9" s="62">
        <f>VLOOKUP(A9,'Eaternity Datenbasis'!A$2:C$459,3,FALSE)*B9/100</f>
        <v>21.26</v>
      </c>
      <c r="D9" s="65">
        <f>C9/C$32</f>
        <v>1.1836764009110858E-2</v>
      </c>
      <c r="E9" s="121"/>
      <c r="F9" s="61">
        <f>VLOOKUP(A9,'Eaternity Datenbasis'!A$2:C$459,2,FALSE)*B9/100</f>
        <v>20</v>
      </c>
      <c r="G9" s="65">
        <f>F9/F$32</f>
        <v>5.0032020493115592E-3</v>
      </c>
      <c r="H9" s="34"/>
      <c r="I9" s="128">
        <f>F9*365.25*2400/C9/1000</f>
        <v>824.6472248353715</v>
      </c>
      <c r="J9" s="63"/>
      <c r="K9" s="103">
        <f>J$7/E$7*D9</f>
        <v>3.516956162117453E-2</v>
      </c>
      <c r="L9" s="62">
        <f>K9*C$32</f>
        <v>63.168014458229948</v>
      </c>
      <c r="M9" s="61">
        <f>L9/C9*B9</f>
        <v>297.12142266335815</v>
      </c>
      <c r="N9" s="61">
        <f>L9/C9*F9</f>
        <v>59.424284532671628</v>
      </c>
    </row>
    <row r="10" spans="1:15">
      <c r="A10" s="64" t="s">
        <v>784</v>
      </c>
      <c r="B10" s="64">
        <v>100</v>
      </c>
      <c r="C10" s="62">
        <f>VLOOKUP(A10,'Eaternity Datenbasis'!A$2:C$459,3,FALSE)*B10/100</f>
        <v>16.25</v>
      </c>
      <c r="D10" s="65">
        <f>C10/C$32</f>
        <v>9.0473854726270658E-3</v>
      </c>
      <c r="E10" s="121"/>
      <c r="F10" s="61">
        <f>VLOOKUP(A10,'Eaternity Datenbasis'!A$2:C$459,2,FALSE)*B10/100</f>
        <v>21</v>
      </c>
      <c r="G10" s="65">
        <f>F10/F$32</f>
        <v>5.253362151777137E-3</v>
      </c>
      <c r="H10" s="34"/>
      <c r="I10" s="128">
        <f>F10*365.25*2400/C10/1000</f>
        <v>1132.8369230769231</v>
      </c>
      <c r="J10" s="63"/>
      <c r="K10" s="103">
        <f>J$7/E$7*D10</f>
        <v>2.6881720430107527E-2</v>
      </c>
      <c r="L10" s="62">
        <f>K10*C$32</f>
        <v>48.282231182795698</v>
      </c>
      <c r="M10" s="61">
        <f>L10/C10*B10</f>
        <v>297.12142266335815</v>
      </c>
      <c r="N10" s="61">
        <f>L10/C10*F10</f>
        <v>62.395498759305212</v>
      </c>
    </row>
    <row r="11" spans="1:15">
      <c r="A11" s="97"/>
      <c r="B11" s="78"/>
      <c r="C11" s="79"/>
      <c r="D11" s="81"/>
      <c r="E11" s="112"/>
      <c r="F11" s="78"/>
      <c r="G11" s="81"/>
      <c r="H11" s="112"/>
      <c r="I11" s="129"/>
      <c r="J11" s="83"/>
      <c r="K11" s="102"/>
      <c r="L11" s="79"/>
      <c r="M11" s="78"/>
      <c r="N11" s="81"/>
      <c r="O11" s="81"/>
    </row>
    <row r="12" spans="1:15">
      <c r="A12" s="53" t="s">
        <v>1</v>
      </c>
      <c r="B12" s="54"/>
      <c r="C12" s="55"/>
      <c r="D12" s="56"/>
      <c r="E12" s="114">
        <f>SUM(D13:D15)</f>
        <v>4.3132366311656539E-2</v>
      </c>
      <c r="F12" s="54"/>
      <c r="G12" s="56"/>
      <c r="H12" s="114">
        <f>SUM(G13:G15)</f>
        <v>1.3293507845020813E-2</v>
      </c>
      <c r="I12" s="127"/>
      <c r="J12" s="57">
        <v>0.1</v>
      </c>
      <c r="K12" s="104"/>
      <c r="L12" s="55"/>
      <c r="M12" s="54"/>
      <c r="N12" s="56"/>
    </row>
    <row r="13" spans="1:15">
      <c r="A13" s="58" t="s">
        <v>4</v>
      </c>
      <c r="B13" s="58">
        <v>100</v>
      </c>
      <c r="C13" s="55">
        <f>VLOOKUP(A13,'Eaternity Datenbasis'!A$2:C$459,3,FALSE)*B13/100</f>
        <v>37.76</v>
      </c>
      <c r="D13" s="59">
        <f>C13/C$32</f>
        <v>2.1023340027470645E-2</v>
      </c>
      <c r="E13" s="122"/>
      <c r="F13" s="54">
        <f>VLOOKUP(A13,'Eaternity Datenbasis'!A$2:C$459,2,FALSE)*B13/100</f>
        <v>15</v>
      </c>
      <c r="G13" s="59">
        <f>F13/F$32</f>
        <v>3.7524015369836696E-3</v>
      </c>
      <c r="H13" s="115"/>
      <c r="I13" s="128">
        <f>F13*365.25*2400/C13/1000</f>
        <v>348.22563559322037</v>
      </c>
      <c r="J13" s="57"/>
      <c r="K13" s="104">
        <f>J$12/E$12*D13</f>
        <v>4.8741448302568741E-2</v>
      </c>
      <c r="L13" s="55">
        <f>K13*C$32</f>
        <v>87.544466554795406</v>
      </c>
      <c r="M13" s="54">
        <f>L13/C13*B13</f>
        <v>231.84445591842007</v>
      </c>
      <c r="N13" s="54">
        <f>L13/C13*F13</f>
        <v>34.77666838776301</v>
      </c>
    </row>
    <row r="14" spans="1:15">
      <c r="A14" s="58" t="s">
        <v>810</v>
      </c>
      <c r="B14" s="58">
        <v>100</v>
      </c>
      <c r="C14" s="55">
        <f>VLOOKUP(A14,'Eaternity Datenbasis'!A$2:C$459,3,FALSE)*B14/100</f>
        <v>23.42</v>
      </c>
      <c r="D14" s="59">
        <f>C14/C$32</f>
        <v>1.3039370324241593E-2</v>
      </c>
      <c r="E14" s="122"/>
      <c r="F14" s="54">
        <f>VLOOKUP(A14,'Eaternity Datenbasis'!A$2:C$459,2,FALSE)*B14/100</f>
        <v>5.14</v>
      </c>
      <c r="G14" s="59">
        <f>F14/F$32</f>
        <v>1.2858229266730706E-3</v>
      </c>
      <c r="H14" s="115"/>
      <c r="I14" s="128">
        <f>F14*365.25*2400/C14/1000</f>
        <v>192.38787361229717</v>
      </c>
      <c r="J14" s="57"/>
      <c r="K14" s="104">
        <f>J$12/E$12*D14</f>
        <v>3.023105718342585E-2</v>
      </c>
      <c r="L14" s="55">
        <f>K14*C$32</f>
        <v>54.297971576093985</v>
      </c>
      <c r="M14" s="54">
        <f>L14/C14*B14</f>
        <v>231.84445591842007</v>
      </c>
      <c r="N14" s="54">
        <f>L14/C14*F14</f>
        <v>11.91680503420679</v>
      </c>
    </row>
    <row r="15" spans="1:15">
      <c r="A15" s="58" t="s">
        <v>6</v>
      </c>
      <c r="B15" s="58">
        <v>100</v>
      </c>
      <c r="C15" s="55">
        <f>VLOOKUP(A15,'Eaternity Datenbasis'!A$2:C$459,3,FALSE)*B15/100</f>
        <v>16.29</v>
      </c>
      <c r="D15" s="59">
        <f>C15/C$32</f>
        <v>9.0696559599443005E-3</v>
      </c>
      <c r="E15" s="122"/>
      <c r="F15" s="54">
        <f>VLOOKUP(A15,'Eaternity Datenbasis'!A$2:C$459,2,FALSE)*B15/100</f>
        <v>33</v>
      </c>
      <c r="G15" s="59">
        <f>F15/F$32</f>
        <v>8.2552833813640727E-3</v>
      </c>
      <c r="H15" s="115"/>
      <c r="I15" s="128">
        <f>F15*365.25*2400/C15/1000</f>
        <v>1775.8011049723757</v>
      </c>
      <c r="J15" s="57"/>
      <c r="K15" s="104">
        <f>J$12/E$12*D15</f>
        <v>2.1027494514005422E-2</v>
      </c>
      <c r="L15" s="55">
        <f>K15*C$32</f>
        <v>37.767461869110626</v>
      </c>
      <c r="M15" s="54">
        <f>L15/C15*B15</f>
        <v>231.84445591842007</v>
      </c>
      <c r="N15" s="54">
        <f>L15/C15*F15</f>
        <v>76.508670453078622</v>
      </c>
    </row>
    <row r="16" spans="1:15">
      <c r="A16" s="97"/>
      <c r="B16" s="78"/>
      <c r="C16" s="79"/>
      <c r="D16" s="81"/>
      <c r="E16" s="112"/>
      <c r="F16" s="78"/>
      <c r="G16" s="81"/>
      <c r="H16" s="112"/>
      <c r="I16" s="129"/>
      <c r="J16" s="83"/>
      <c r="K16" s="102"/>
      <c r="L16" s="79"/>
      <c r="M16" s="78"/>
      <c r="N16" s="81"/>
      <c r="O16" s="81"/>
    </row>
    <row r="17" spans="1:15">
      <c r="A17" s="90" t="s">
        <v>2</v>
      </c>
      <c r="B17" s="91"/>
      <c r="C17" s="92"/>
      <c r="D17" s="93"/>
      <c r="E17" s="116">
        <f>SUM(D18:D20)</f>
        <v>0.23896232891394073</v>
      </c>
      <c r="F17" s="91"/>
      <c r="G17" s="93"/>
      <c r="H17" s="116">
        <f>SUM(G18:G20)</f>
        <v>0.70445084854306761</v>
      </c>
      <c r="I17" s="127"/>
      <c r="J17" s="94">
        <v>0.1</v>
      </c>
      <c r="K17" s="105"/>
      <c r="L17" s="92"/>
      <c r="M17" s="91"/>
      <c r="N17" s="93"/>
    </row>
    <row r="18" spans="1:15">
      <c r="A18" s="95" t="s">
        <v>306</v>
      </c>
      <c r="B18" s="95">
        <v>100</v>
      </c>
      <c r="C18" s="92">
        <f>VLOOKUP(A18,'Eaternity Datenbasis'!A$2:C$459,3,FALSE)*B18/100</f>
        <v>167.43</v>
      </c>
      <c r="D18" s="96">
        <f>C18/C$32</f>
        <v>9.3218692288119978E-2</v>
      </c>
      <c r="E18" s="123"/>
      <c r="F18" s="91">
        <f>VLOOKUP(A18,'Eaternity Datenbasis'!A$2:C$459,2,FALSE)*B18/100</f>
        <v>440</v>
      </c>
      <c r="G18" s="96">
        <f>F18/F$32</f>
        <v>0.11007044508485431</v>
      </c>
      <c r="H18" s="117"/>
      <c r="I18" s="128">
        <f>F18*365.25*2400/C18/1000</f>
        <v>2303.6731768500267</v>
      </c>
      <c r="J18" s="94"/>
      <c r="K18" s="105">
        <f>J$17/E$17*D18</f>
        <v>3.9009785647716684E-2</v>
      </c>
      <c r="L18" s="92">
        <f>K18*C$32</f>
        <v>70.06543699207829</v>
      </c>
      <c r="M18" s="91">
        <f>L18/C18*B18</f>
        <v>41.847600186393294</v>
      </c>
      <c r="N18" s="91">
        <f>L18/C18*F18</f>
        <v>184.12944082013047</v>
      </c>
    </row>
    <row r="19" spans="1:15">
      <c r="A19" s="95" t="s">
        <v>7</v>
      </c>
      <c r="B19" s="95">
        <v>100</v>
      </c>
      <c r="C19" s="92">
        <f>VLOOKUP(A19,'Eaternity Datenbasis'!A$2:C$459,3,FALSE)*B19/100</f>
        <v>158.35</v>
      </c>
      <c r="D19" s="96">
        <f>C19/C$32</f>
        <v>8.8163291667107443E-2</v>
      </c>
      <c r="E19" s="123"/>
      <c r="F19" s="91">
        <f>VLOOKUP(A19,'Eaternity Datenbasis'!A$2:C$459,2,FALSE)*B19/100</f>
        <v>690</v>
      </c>
      <c r="G19" s="96">
        <f>F19/F$32</f>
        <v>0.1726104707012488</v>
      </c>
      <c r="H19" s="117"/>
      <c r="I19" s="128">
        <f>F19*365.25*2400/C19/1000</f>
        <v>3819.7284496368802</v>
      </c>
      <c r="J19" s="94"/>
      <c r="K19" s="105">
        <f>J$17/E$17*D19</f>
        <v>3.6894221808014917E-2</v>
      </c>
      <c r="L19" s="92">
        <f>K19*C$32</f>
        <v>66.265674895153779</v>
      </c>
      <c r="M19" s="91">
        <f>L19/C19*B19</f>
        <v>41.847600186393294</v>
      </c>
      <c r="N19" s="91">
        <f>L19/C19*F19</f>
        <v>288.74844128611375</v>
      </c>
    </row>
    <row r="20" spans="1:15">
      <c r="A20" s="95" t="s">
        <v>356</v>
      </c>
      <c r="B20" s="95">
        <v>100</v>
      </c>
      <c r="C20" s="92">
        <f>VLOOKUP(A20,'Eaternity Datenbasis'!A$2:C$459,3,FALSE)*B20/100</f>
        <v>103.42</v>
      </c>
      <c r="D20" s="96">
        <f>C20/C$32</f>
        <v>5.7580344958713302E-2</v>
      </c>
      <c r="E20" s="123"/>
      <c r="F20" s="91">
        <f>VLOOKUP(A20,'Eaternity Datenbasis'!A$2:C$459,2,FALSE)*B20/100</f>
        <v>1686</v>
      </c>
      <c r="G20" s="96">
        <f>F20/F$32</f>
        <v>0.42176993275696445</v>
      </c>
      <c r="H20" s="117"/>
      <c r="I20" s="128">
        <f>F20*365.25*2400/C20/1000</f>
        <v>14290.732933668534</v>
      </c>
      <c r="J20" s="94"/>
      <c r="K20" s="105">
        <f>J$17/E$17*D20</f>
        <v>2.4095992544268408E-2</v>
      </c>
      <c r="L20" s="92">
        <f>K20*C$32</f>
        <v>43.278788112767941</v>
      </c>
      <c r="M20" s="91">
        <f>L20/C20*B20</f>
        <v>41.847600186393294</v>
      </c>
      <c r="N20" s="91">
        <f>L20/C20*F20</f>
        <v>705.55053914259088</v>
      </c>
    </row>
    <row r="21" spans="1:15">
      <c r="A21" s="97"/>
      <c r="B21" s="78"/>
      <c r="C21" s="79"/>
      <c r="D21" s="81"/>
      <c r="E21" s="112"/>
      <c r="F21" s="78"/>
      <c r="G21" s="81"/>
      <c r="H21" s="112"/>
      <c r="I21" s="129"/>
      <c r="J21" s="83"/>
      <c r="K21" s="102"/>
      <c r="L21" s="79"/>
      <c r="M21" s="78"/>
      <c r="N21" s="81"/>
      <c r="O21" s="81"/>
    </row>
    <row r="22" spans="1:15">
      <c r="A22" s="35" t="s">
        <v>3</v>
      </c>
      <c r="B22" s="36"/>
      <c r="C22" s="37"/>
      <c r="D22" s="38"/>
      <c r="E22" s="118">
        <f>SUM(D23:D25)</f>
        <v>0.11287239734558062</v>
      </c>
      <c r="F22" s="36"/>
      <c r="G22" s="38"/>
      <c r="H22" s="118">
        <f>SUM(G23:G25)</f>
        <v>2.0262968299711817E-2</v>
      </c>
      <c r="I22" s="127"/>
      <c r="J22" s="39">
        <v>0.2</v>
      </c>
      <c r="K22" s="106"/>
      <c r="L22" s="37"/>
      <c r="M22" s="36"/>
      <c r="N22" s="38"/>
    </row>
    <row r="23" spans="1:15">
      <c r="A23" s="40" t="s">
        <v>214</v>
      </c>
      <c r="B23" s="40">
        <v>100</v>
      </c>
      <c r="C23" s="37">
        <f>VLOOKUP(A23,'Eaternity Datenbasis'!A$2:C$459,3,FALSE)*B23/100</f>
        <v>96.32</v>
      </c>
      <c r="D23" s="41">
        <f>C23/C$32</f>
        <v>5.3627333459903934E-2</v>
      </c>
      <c r="E23" s="124"/>
      <c r="F23" s="36">
        <f>VLOOKUP(A23,'Eaternity Datenbasis'!A$2:C$459,2,FALSE)*B23/100</f>
        <v>17</v>
      </c>
      <c r="G23" s="41">
        <f>F23/F$32</f>
        <v>4.2527217419148257E-3</v>
      </c>
      <c r="H23" s="43"/>
      <c r="I23" s="128">
        <f>F23*365.25*2400/C23/1000</f>
        <v>154.7155315614618</v>
      </c>
      <c r="J23" s="42"/>
      <c r="K23" s="106">
        <f>J$22/E$22*D23</f>
        <v>9.502293691116262E-2</v>
      </c>
      <c r="L23" s="37">
        <f>K23*C$32</f>
        <v>170.67060196320227</v>
      </c>
      <c r="M23" s="36">
        <f>L23/C23*B23</f>
        <v>177.19123957973659</v>
      </c>
      <c r="N23" s="36">
        <f>L23/C23*F23</f>
        <v>30.12251072855522</v>
      </c>
    </row>
    <row r="24" spans="1:15">
      <c r="A24" s="40" t="s">
        <v>210</v>
      </c>
      <c r="B24" s="40">
        <v>100</v>
      </c>
      <c r="C24" s="37">
        <f>VLOOKUP(A24,'Eaternity Datenbasis'!A$2:C$459,3,FALSE)*B24/100</f>
        <v>55.45</v>
      </c>
      <c r="D24" s="41">
        <f>C24/C$32</f>
        <v>3.0872463043518206E-2</v>
      </c>
      <c r="E24" s="124"/>
      <c r="F24" s="36">
        <f>VLOOKUP(A24,'Eaternity Datenbasis'!A$2:C$459,2,FALSE)*B24/100</f>
        <v>20</v>
      </c>
      <c r="G24" s="41">
        <f>F24/F$32</f>
        <v>5.0032020493115592E-3</v>
      </c>
      <c r="H24" s="43"/>
      <c r="I24" s="128">
        <f>F24*365.25*2400/C24/1000</f>
        <v>316.17673579801618</v>
      </c>
      <c r="J24" s="42"/>
      <c r="K24" s="106">
        <f>J$22/E$22*D24</f>
        <v>5.470329995560598E-2</v>
      </c>
      <c r="L24" s="37">
        <f>K24*C$32</f>
        <v>98.252542346963935</v>
      </c>
      <c r="M24" s="36">
        <f>L24/C24*B24</f>
        <v>177.19123957973656</v>
      </c>
      <c r="N24" s="36">
        <f>L24/C24*F24</f>
        <v>35.438247915947315</v>
      </c>
    </row>
    <row r="25" spans="1:15">
      <c r="A25" s="40" t="s">
        <v>218</v>
      </c>
      <c r="B25" s="40">
        <v>100</v>
      </c>
      <c r="C25" s="37">
        <f>VLOOKUP(A25,'Eaternity Datenbasis'!A$2:C$459,3,FALSE)*B25/100</f>
        <v>50.96</v>
      </c>
      <c r="D25" s="41">
        <f>C25/C$32</f>
        <v>2.837260084215848E-2</v>
      </c>
      <c r="E25" s="124"/>
      <c r="F25" s="36">
        <f>VLOOKUP(A25,'Eaternity Datenbasis'!A$2:C$459,2,FALSE)*B25/100</f>
        <v>44</v>
      </c>
      <c r="G25" s="41">
        <f>F25/F$32</f>
        <v>1.100704450848543E-2</v>
      </c>
      <c r="H25" s="43"/>
      <c r="I25" s="128">
        <f>F25*365.25*2400/C25/1000</f>
        <v>756.87598116169545</v>
      </c>
      <c r="J25" s="43"/>
      <c r="K25" s="106">
        <f>J$22/E$22*D25</f>
        <v>5.0273763133231397E-2</v>
      </c>
      <c r="L25" s="37">
        <f>K25*C$32</f>
        <v>90.29665568983377</v>
      </c>
      <c r="M25" s="36">
        <f>L25/C25*B25</f>
        <v>177.19123957973659</v>
      </c>
      <c r="N25" s="36">
        <f>L25/C25*F25</f>
        <v>77.964145415084104</v>
      </c>
    </row>
    <row r="26" spans="1:15" s="30" customFormat="1">
      <c r="A26" s="98"/>
      <c r="B26" s="84"/>
      <c r="C26" s="85"/>
      <c r="D26" s="86"/>
      <c r="E26" s="125"/>
      <c r="F26" s="87"/>
      <c r="G26" s="86"/>
      <c r="H26" s="89"/>
      <c r="I26" s="130"/>
      <c r="J26" s="89"/>
      <c r="K26" s="107"/>
      <c r="L26" s="85"/>
      <c r="M26" s="87"/>
      <c r="N26" s="87"/>
      <c r="O26" s="88"/>
    </row>
    <row r="27" spans="1:15">
      <c r="A27" s="44" t="s">
        <v>899</v>
      </c>
      <c r="B27" s="45"/>
      <c r="C27" s="46"/>
      <c r="D27" s="47"/>
      <c r="E27" s="119">
        <f>SUM(D28:D30)</f>
        <v>0.13278165624500654</v>
      </c>
      <c r="F27" s="45"/>
      <c r="G27" s="47"/>
      <c r="H27" s="119">
        <f>SUM(G28:G30)</f>
        <v>0.15467399135446686</v>
      </c>
      <c r="I27" s="127"/>
      <c r="J27" s="48">
        <v>0.1</v>
      </c>
      <c r="K27" s="108"/>
      <c r="L27" s="46"/>
      <c r="M27" s="45"/>
      <c r="N27" s="47"/>
    </row>
    <row r="28" spans="1:15">
      <c r="A28" s="49" t="s">
        <v>85</v>
      </c>
      <c r="B28" s="49">
        <v>20</v>
      </c>
      <c r="C28" s="46">
        <f>VLOOKUP(A28,'Eaternity Datenbasis'!A$2:C$459,3,FALSE)*B28/100</f>
        <v>146.17400000000001</v>
      </c>
      <c r="D28" s="50">
        <f>C28/C$32</f>
        <v>8.1384155327740848E-2</v>
      </c>
      <c r="E28" s="126"/>
      <c r="F28" s="45">
        <f>VLOOKUP(A28,'Eaternity Datenbasis'!A$2:C$459,2,FALSE)*B28/100</f>
        <v>241.8</v>
      </c>
      <c r="G28" s="50">
        <f>F28/F$32</f>
        <v>6.0488712776176755E-2</v>
      </c>
      <c r="H28" s="52"/>
      <c r="I28" s="128">
        <f>F28*365.25*2400/C28/1000</f>
        <v>1450.0655383310302</v>
      </c>
      <c r="J28" s="51"/>
      <c r="K28" s="108">
        <f>J$27/E$27*D28</f>
        <v>6.1291715760475332E-2</v>
      </c>
      <c r="L28" s="46">
        <f>K28*C$32</f>
        <v>110.08598938567398</v>
      </c>
      <c r="M28" s="45">
        <f>L28/C28*B28</f>
        <v>15.062321532649305</v>
      </c>
      <c r="N28" s="45">
        <f>L28/C28*F28</f>
        <v>182.10346732973011</v>
      </c>
    </row>
    <row r="29" spans="1:15">
      <c r="A29" s="49" t="s">
        <v>106</v>
      </c>
      <c r="B29" s="49">
        <v>50</v>
      </c>
      <c r="C29" s="46">
        <f>VLOOKUP(A29,'Eaternity Datenbasis'!A$2:C$459,3,FALSE)*B29/100</f>
        <v>24.004999999999999</v>
      </c>
      <c r="D29" s="50">
        <f>C29/C$32</f>
        <v>1.3365076201256166E-2</v>
      </c>
      <c r="E29" s="126"/>
      <c r="F29" s="45">
        <f>VLOOKUP(A29,'Eaternity Datenbasis'!A$2:C$459,2,FALSE)*B29/100</f>
        <v>185.5</v>
      </c>
      <c r="G29" s="50">
        <f>F29/F$32</f>
        <v>4.6404699007364714E-2</v>
      </c>
      <c r="H29" s="52"/>
      <c r="I29" s="128">
        <f>F29*365.25*2400/C29/1000</f>
        <v>6773.9762549468869</v>
      </c>
      <c r="J29" s="51"/>
      <c r="K29" s="108">
        <f>J$27/E$27*D29</f>
        <v>1.0065453752583976E-2</v>
      </c>
      <c r="L29" s="46">
        <f>K29*C$32</f>
        <v>18.078551419562327</v>
      </c>
      <c r="M29" s="45">
        <f>L29/C29*B29</f>
        <v>37.655803831623267</v>
      </c>
      <c r="N29" s="45">
        <f>L29/C29*F29</f>
        <v>139.70303221532231</v>
      </c>
    </row>
    <row r="30" spans="1:15">
      <c r="A30" s="49" t="s">
        <v>77</v>
      </c>
      <c r="B30" s="49">
        <v>100</v>
      </c>
      <c r="C30" s="46">
        <f>VLOOKUP(A30,'Eaternity Datenbasis'!A$2:C$459,3,FALSE)*B30/100</f>
        <v>68.31</v>
      </c>
      <c r="D30" s="50">
        <f>C30/C$32</f>
        <v>3.8032424716009532E-2</v>
      </c>
      <c r="E30" s="126"/>
      <c r="F30" s="45">
        <f>VLOOKUP(A30,'Eaternity Datenbasis'!A$2:C$459,2,FALSE)*B30/100</f>
        <v>191</v>
      </c>
      <c r="G30" s="50">
        <f>F30/F$32</f>
        <v>4.7780579570925394E-2</v>
      </c>
      <c r="H30" s="52"/>
      <c r="I30" s="128">
        <f>F30*365.25*2400/C30/1000</f>
        <v>2451.0408432147565</v>
      </c>
      <c r="J30" s="52"/>
      <c r="K30" s="108">
        <f>J$27/E$27*D30</f>
        <v>2.8642830486940701E-2</v>
      </c>
      <c r="L30" s="46">
        <f>K30*C$32</f>
        <v>51.445359194763704</v>
      </c>
      <c r="M30" s="45">
        <f>L30/C30*B30</f>
        <v>75.311607663246534</v>
      </c>
      <c r="N30" s="45">
        <f>L30/C30*F30</f>
        <v>143.84517063680087</v>
      </c>
    </row>
    <row r="31" spans="1:15" ht="25.9" customHeight="1">
      <c r="G31" s="4"/>
    </row>
    <row r="32" spans="1:15" s="1" customFormat="1">
      <c r="A32" s="1" t="s">
        <v>10</v>
      </c>
      <c r="C32" s="3">
        <f>SUM(C3:C31)</f>
        <v>1796.0989999999999</v>
      </c>
      <c r="D32" s="5">
        <f>SUM(D3:D31)</f>
        <v>1</v>
      </c>
      <c r="E32" s="33"/>
      <c r="F32" s="6">
        <f>SUM(F3:F31)</f>
        <v>3997.44</v>
      </c>
      <c r="G32" s="5">
        <f>SUM(G3:G31)</f>
        <v>1</v>
      </c>
      <c r="H32" s="2"/>
      <c r="J32" s="33">
        <f>SUM(J2:J31)</f>
        <v>0.99999999999999989</v>
      </c>
      <c r="K32" s="33">
        <f>SUM(K3:K30)</f>
        <v>1</v>
      </c>
      <c r="L32" s="3">
        <f>SUM(L3:L30)</f>
        <v>1796.0989999999997</v>
      </c>
      <c r="N32" s="6">
        <f>SUM(N3:N30)</f>
        <v>2429.7275767938781</v>
      </c>
    </row>
    <row r="33" spans="3:14" s="1" customFormat="1">
      <c r="C33" s="3"/>
      <c r="D33" s="5"/>
      <c r="E33" s="33"/>
      <c r="F33" s="6"/>
      <c r="G33" s="5"/>
      <c r="H33" s="2"/>
      <c r="J33" s="33"/>
      <c r="K33" s="33"/>
      <c r="L33" s="3"/>
      <c r="N33" s="6"/>
    </row>
    <row r="34" spans="3:14" s="1" customFormat="1">
      <c r="C34" s="3"/>
      <c r="D34" s="5"/>
      <c r="E34" s="33"/>
      <c r="F34" s="6"/>
      <c r="G34" s="5"/>
      <c r="H34" s="2"/>
      <c r="J34" s="33"/>
      <c r="K34" s="33"/>
      <c r="L34" s="3"/>
      <c r="N34" s="6"/>
    </row>
    <row r="35" spans="3:14" ht="17.45" customHeight="1" thickBot="1"/>
    <row r="36" spans="3:14" ht="17.45" customHeight="1">
      <c r="G36" s="154"/>
      <c r="H36" s="158" t="s">
        <v>906</v>
      </c>
      <c r="I36" s="155"/>
      <c r="J36" s="156"/>
    </row>
    <row r="37" spans="3:14" ht="45">
      <c r="C37" s="159" t="s">
        <v>894</v>
      </c>
      <c r="D37" s="159" t="s">
        <v>907</v>
      </c>
      <c r="G37" s="157" t="s">
        <v>892</v>
      </c>
      <c r="H37" s="162" t="s">
        <v>890</v>
      </c>
      <c r="I37" s="163" t="s">
        <v>891</v>
      </c>
      <c r="J37" s="151"/>
    </row>
    <row r="38" spans="3:14" ht="26.25">
      <c r="C38" s="160">
        <v>2400</v>
      </c>
      <c r="D38" s="161">
        <v>365.25</v>
      </c>
      <c r="G38" s="137">
        <f>L32/C38</f>
        <v>0.74837458333333318</v>
      </c>
      <c r="H38" s="24">
        <f>(F32-N32)/G38</f>
        <v>2094.8231782851021</v>
      </c>
      <c r="I38" s="9">
        <f>H38*D38/1000</f>
        <v>765.13416586863354</v>
      </c>
      <c r="J38" s="164" t="s">
        <v>11</v>
      </c>
    </row>
    <row r="39" spans="3:14">
      <c r="G39" s="141"/>
      <c r="H39" s="23">
        <f>N32/F32</f>
        <v>0.60782089957419705</v>
      </c>
      <c r="I39" s="152"/>
      <c r="J39" s="148"/>
    </row>
    <row r="40" spans="3:14">
      <c r="G40" s="141"/>
      <c r="H40" s="27" t="s">
        <v>895</v>
      </c>
      <c r="I40" s="28" t="s">
        <v>896</v>
      </c>
      <c r="J40" s="148"/>
    </row>
    <row r="41" spans="3:14">
      <c r="G41" s="141"/>
      <c r="H41" s="25">
        <f>H38/3.1/1000</f>
        <v>0.67574941235003294</v>
      </c>
      <c r="I41" s="26">
        <f>I38/3.1</f>
        <v>246.81747286084953</v>
      </c>
      <c r="J41" s="148"/>
    </row>
    <row r="42" spans="3:14">
      <c r="G42" s="141"/>
      <c r="H42" s="146"/>
      <c r="I42" s="147"/>
      <c r="J42" s="148"/>
    </row>
    <row r="43" spans="3:14">
      <c r="G43" s="142"/>
      <c r="H43" s="149"/>
      <c r="I43" s="150"/>
      <c r="J43" s="151"/>
    </row>
    <row r="44" spans="3:14" ht="26.25">
      <c r="C44" s="135" t="s">
        <v>904</v>
      </c>
      <c r="D44" s="136">
        <v>3894</v>
      </c>
      <c r="G44" s="143"/>
      <c r="H44" s="132">
        <f>D44-(N32/G38)</f>
        <v>647.32696900042311</v>
      </c>
      <c r="I44" s="133">
        <f>H44*D38/1000</f>
        <v>236.43617542740455</v>
      </c>
      <c r="J44" s="138" t="s">
        <v>905</v>
      </c>
    </row>
    <row r="45" spans="3:14">
      <c r="G45" s="142"/>
      <c r="H45" s="134">
        <f>H44/D44</f>
        <v>0.16623702336939475</v>
      </c>
      <c r="I45" s="150"/>
      <c r="J45" s="151"/>
    </row>
    <row r="46" spans="3:14">
      <c r="G46" s="144"/>
      <c r="H46" s="27" t="s">
        <v>895</v>
      </c>
      <c r="I46" s="28" t="s">
        <v>896</v>
      </c>
      <c r="J46" s="151"/>
    </row>
    <row r="47" spans="3:14" ht="15.75" thickBot="1">
      <c r="G47" s="145"/>
      <c r="H47" s="139">
        <f>H44/3.1/1000</f>
        <v>0.20881515129045905</v>
      </c>
      <c r="I47" s="140">
        <f>I44/3.1</f>
        <v>76.269734008840175</v>
      </c>
      <c r="J47" s="153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 Zutat!" error="Wählen Sie eine Zutat aus der Liste aus_x000a_" promptTitle="Zutat" prompt="Wählen Sie eine Zutat aus">
          <x14:formula1>
            <xm:f>'Eaternity Datenbasis'!$A$2:$A$459</xm:f>
          </x14:formula1>
          <xm:sqref>A3:A5 A28:A30 A18:A20 A13:A15 A23:A26 A8:A10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9"/>
  <sheetViews>
    <sheetView showGridLines="0" zoomScaleNormal="100" workbookViewId="0">
      <pane ySplit="1" topLeftCell="A347" activePane="bottomLeft" state="frozen"/>
      <selection pane="bottomLeft" activeCell="F1" sqref="F1:F1048576"/>
    </sheetView>
  </sheetViews>
  <sheetFormatPr baseColWidth="10" defaultColWidth="14.42578125" defaultRowHeight="15" customHeight="1"/>
  <cols>
    <col min="1" max="1" width="32.5703125" style="10" bestFit="1" customWidth="1"/>
    <col min="2" max="2" width="15.140625" style="10" bestFit="1" customWidth="1"/>
    <col min="3" max="3" width="15.7109375" style="10" customWidth="1"/>
    <col min="4" max="4" width="15.7109375" style="10" hidden="1" customWidth="1"/>
    <col min="5" max="5" width="14.42578125" style="10" customWidth="1"/>
    <col min="6" max="6" width="10.140625" style="31" customWidth="1"/>
    <col min="7" max="16384" width="14.42578125" style="10"/>
  </cols>
  <sheetData>
    <row r="1" spans="1:6" ht="27.75" customHeight="1">
      <c r="A1" s="14" t="s">
        <v>12</v>
      </c>
      <c r="B1" s="15" t="s">
        <v>13</v>
      </c>
      <c r="C1" s="14" t="s">
        <v>14</v>
      </c>
      <c r="D1" s="11" t="s">
        <v>15</v>
      </c>
      <c r="F1" s="31" t="s">
        <v>898</v>
      </c>
    </row>
    <row r="2" spans="1:6" ht="13.5" customHeight="1">
      <c r="A2" s="16" t="s">
        <v>16</v>
      </c>
      <c r="B2" s="17">
        <v>15</v>
      </c>
      <c r="C2" s="17">
        <v>47.05</v>
      </c>
      <c r="D2" s="12" t="s">
        <v>17</v>
      </c>
    </row>
    <row r="3" spans="1:6" ht="13.5" customHeight="1">
      <c r="A3" s="16" t="s">
        <v>18</v>
      </c>
      <c r="B3" s="17">
        <v>33</v>
      </c>
      <c r="C3" s="17">
        <v>45.14</v>
      </c>
      <c r="D3" s="12" t="s">
        <v>19</v>
      </c>
    </row>
    <row r="4" spans="1:6" ht="13.5" customHeight="1">
      <c r="A4" s="16" t="s">
        <v>20</v>
      </c>
      <c r="B4" s="17">
        <v>40</v>
      </c>
      <c r="C4" s="17">
        <v>39.409999999999997</v>
      </c>
      <c r="D4" s="12" t="s">
        <v>21</v>
      </c>
    </row>
    <row r="5" spans="1:6" ht="13.5" customHeight="1">
      <c r="A5" s="16" t="s">
        <v>22</v>
      </c>
      <c r="B5" s="17">
        <v>39</v>
      </c>
      <c r="C5" s="17">
        <v>47.54</v>
      </c>
      <c r="D5" s="12" t="s">
        <v>23</v>
      </c>
    </row>
    <row r="6" spans="1:6" ht="13.5" customHeight="1">
      <c r="A6" s="16" t="s">
        <v>24</v>
      </c>
      <c r="B6" s="17">
        <v>117</v>
      </c>
      <c r="C6" s="17">
        <v>33.68</v>
      </c>
      <c r="D6" s="12" t="s">
        <v>25</v>
      </c>
    </row>
    <row r="7" spans="1:6" ht="13.5" customHeight="1">
      <c r="A7" s="16" t="s">
        <v>26</v>
      </c>
      <c r="B7" s="17">
        <v>137</v>
      </c>
      <c r="C7" s="17">
        <v>69.98</v>
      </c>
      <c r="D7" s="12" t="s">
        <v>27</v>
      </c>
    </row>
    <row r="8" spans="1:6" ht="13.5" customHeight="1">
      <c r="A8" s="16" t="s">
        <v>28</v>
      </c>
      <c r="B8" s="17">
        <v>280</v>
      </c>
      <c r="C8" s="17">
        <v>237.41</v>
      </c>
      <c r="D8" s="12" t="s">
        <v>28</v>
      </c>
    </row>
    <row r="9" spans="1:6" ht="13.5" customHeight="1">
      <c r="A9" s="16" t="s">
        <v>29</v>
      </c>
      <c r="B9" s="17">
        <v>35</v>
      </c>
      <c r="C9" s="17">
        <v>56.13</v>
      </c>
      <c r="D9" s="12" t="s">
        <v>30</v>
      </c>
    </row>
    <row r="10" spans="1:6" ht="13.5" customHeight="1">
      <c r="A10" s="16" t="s">
        <v>31</v>
      </c>
      <c r="B10" s="17">
        <v>32</v>
      </c>
      <c r="C10" s="17">
        <v>25.08</v>
      </c>
      <c r="D10" s="12" t="s">
        <v>32</v>
      </c>
    </row>
    <row r="11" spans="1:6" ht="13.5" customHeight="1">
      <c r="A11" s="16" t="s">
        <v>33</v>
      </c>
      <c r="B11" s="17">
        <v>668.6</v>
      </c>
      <c r="C11" s="17">
        <v>229.53</v>
      </c>
      <c r="D11" s="12" t="s">
        <v>34</v>
      </c>
    </row>
    <row r="12" spans="1:6" ht="13.5" customHeight="1">
      <c r="A12" s="16" t="s">
        <v>35</v>
      </c>
      <c r="B12" s="17">
        <v>11</v>
      </c>
      <c r="C12" s="17">
        <v>56.61</v>
      </c>
      <c r="D12" s="12" t="s">
        <v>36</v>
      </c>
    </row>
    <row r="13" spans="1:6" ht="13.5" customHeight="1">
      <c r="A13" s="16" t="s">
        <v>37</v>
      </c>
      <c r="B13" s="17">
        <v>181</v>
      </c>
      <c r="C13" s="17">
        <v>194.66</v>
      </c>
      <c r="D13" s="12" t="s">
        <v>38</v>
      </c>
    </row>
    <row r="14" spans="1:6" ht="13.5" customHeight="1">
      <c r="A14" s="16" t="s">
        <v>39</v>
      </c>
      <c r="B14" s="17">
        <v>14.35</v>
      </c>
      <c r="C14" s="17">
        <v>4</v>
      </c>
      <c r="D14" s="12" t="s">
        <v>40</v>
      </c>
    </row>
    <row r="15" spans="1:6" ht="13.5" customHeight="1">
      <c r="A15" s="16" t="s">
        <v>41</v>
      </c>
      <c r="B15" s="17">
        <v>1043</v>
      </c>
      <c r="C15" s="17">
        <v>396.48</v>
      </c>
      <c r="D15" s="12" t="s">
        <v>42</v>
      </c>
    </row>
    <row r="16" spans="1:6" ht="13.5" customHeight="1">
      <c r="A16" s="16" t="s">
        <v>43</v>
      </c>
      <c r="B16" s="17">
        <v>19</v>
      </c>
      <c r="C16" s="17">
        <v>50.4</v>
      </c>
      <c r="D16" s="12" t="s">
        <v>44</v>
      </c>
    </row>
    <row r="17" spans="1:4" ht="13.5" customHeight="1">
      <c r="A17" s="16" t="s">
        <v>45</v>
      </c>
      <c r="B17" s="18">
        <v>99</v>
      </c>
      <c r="C17" s="18">
        <v>42</v>
      </c>
      <c r="D17" s="12" t="s">
        <v>46</v>
      </c>
    </row>
    <row r="18" spans="1:4" ht="13.5" customHeight="1">
      <c r="A18" s="16" t="s">
        <v>47</v>
      </c>
      <c r="B18" s="17">
        <v>141</v>
      </c>
      <c r="C18" s="17">
        <v>57</v>
      </c>
      <c r="D18" s="12" t="s">
        <v>48</v>
      </c>
    </row>
    <row r="19" spans="1:4" ht="13.5" customHeight="1">
      <c r="A19" s="16" t="s">
        <v>49</v>
      </c>
      <c r="B19" s="17">
        <v>177</v>
      </c>
      <c r="C19" s="17">
        <v>57.32</v>
      </c>
      <c r="D19" s="12" t="s">
        <v>50</v>
      </c>
    </row>
    <row r="20" spans="1:4" ht="13.5" customHeight="1">
      <c r="A20" s="16" t="s">
        <v>51</v>
      </c>
      <c r="B20" s="17">
        <v>31.9</v>
      </c>
      <c r="C20" s="17">
        <v>0</v>
      </c>
      <c r="D20" s="12" t="s">
        <v>52</v>
      </c>
    </row>
    <row r="21" spans="1:4" ht="13.5" customHeight="1">
      <c r="A21" s="16" t="s">
        <v>53</v>
      </c>
      <c r="B21" s="17">
        <v>20.399999999999999</v>
      </c>
      <c r="C21" s="17">
        <v>0</v>
      </c>
      <c r="D21" s="12" t="s">
        <v>54</v>
      </c>
    </row>
    <row r="22" spans="1:4" ht="13.5" customHeight="1">
      <c r="A22" s="16" t="s">
        <v>55</v>
      </c>
      <c r="B22" s="17">
        <v>127.1</v>
      </c>
      <c r="C22" s="17">
        <v>51.59</v>
      </c>
      <c r="D22" s="12" t="s">
        <v>56</v>
      </c>
    </row>
    <row r="23" spans="1:4" ht="13.5" customHeight="1">
      <c r="A23" s="16" t="s">
        <v>57</v>
      </c>
      <c r="B23" s="17">
        <v>127.1</v>
      </c>
      <c r="C23" s="17">
        <v>48.25</v>
      </c>
      <c r="D23" s="12" t="s">
        <v>58</v>
      </c>
    </row>
    <row r="24" spans="1:4" ht="13.5" customHeight="1">
      <c r="A24" s="16" t="s">
        <v>59</v>
      </c>
      <c r="B24" s="17">
        <v>280</v>
      </c>
      <c r="C24" s="17">
        <v>152.13999999999999</v>
      </c>
      <c r="D24" s="12" t="s">
        <v>60</v>
      </c>
    </row>
    <row r="25" spans="1:4" ht="13.5" customHeight="1">
      <c r="A25" s="16" t="s">
        <v>61</v>
      </c>
      <c r="B25" s="17">
        <v>57</v>
      </c>
      <c r="C25" s="17">
        <v>26.52</v>
      </c>
      <c r="D25" s="12" t="s">
        <v>62</v>
      </c>
    </row>
    <row r="26" spans="1:4" ht="13.5" customHeight="1">
      <c r="A26" s="16" t="s">
        <v>63</v>
      </c>
      <c r="B26" s="17">
        <v>36</v>
      </c>
      <c r="C26" s="17">
        <v>56.61</v>
      </c>
      <c r="D26" s="12" t="s">
        <v>64</v>
      </c>
    </row>
    <row r="27" spans="1:4" ht="13.5" customHeight="1">
      <c r="A27" s="16" t="s">
        <v>65</v>
      </c>
      <c r="B27" s="17">
        <v>667</v>
      </c>
      <c r="C27" s="17">
        <v>194.66</v>
      </c>
      <c r="D27" s="12" t="s">
        <v>66</v>
      </c>
    </row>
    <row r="28" spans="1:4" ht="13.5" customHeight="1">
      <c r="A28" s="16" t="s">
        <v>67</v>
      </c>
      <c r="B28" s="17">
        <v>668.6</v>
      </c>
      <c r="C28" s="17">
        <v>229.53</v>
      </c>
      <c r="D28" s="12" t="s">
        <v>68</v>
      </c>
    </row>
    <row r="29" spans="1:4" ht="13.5" customHeight="1">
      <c r="A29" s="16" t="s">
        <v>69</v>
      </c>
      <c r="B29" s="17">
        <v>22</v>
      </c>
      <c r="C29" s="17">
        <v>39.65</v>
      </c>
      <c r="D29" s="12" t="s">
        <v>70</v>
      </c>
    </row>
    <row r="30" spans="1:4" ht="13.5" customHeight="1">
      <c r="A30" s="16" t="s">
        <v>71</v>
      </c>
      <c r="B30" s="17">
        <v>380</v>
      </c>
      <c r="C30" s="17">
        <v>218.78</v>
      </c>
      <c r="D30" s="12" t="s">
        <v>72</v>
      </c>
    </row>
    <row r="31" spans="1:4" ht="13.5" customHeight="1">
      <c r="A31" s="16" t="s">
        <v>73</v>
      </c>
      <c r="B31" s="17">
        <v>33</v>
      </c>
      <c r="C31" s="17">
        <v>15.52</v>
      </c>
      <c r="D31" s="12" t="s">
        <v>74</v>
      </c>
    </row>
    <row r="32" spans="1:4" ht="13.5" customHeight="1">
      <c r="A32" s="16" t="s">
        <v>75</v>
      </c>
      <c r="B32" s="17">
        <v>116</v>
      </c>
      <c r="C32" s="17">
        <v>60.07</v>
      </c>
      <c r="D32" s="12" t="s">
        <v>76</v>
      </c>
    </row>
    <row r="33" spans="1:4" ht="13.5" customHeight="1">
      <c r="A33" s="16" t="s">
        <v>77</v>
      </c>
      <c r="B33" s="17">
        <v>191</v>
      </c>
      <c r="C33" s="17">
        <v>68.31</v>
      </c>
      <c r="D33" s="12" t="s">
        <v>78</v>
      </c>
    </row>
    <row r="34" spans="1:4" ht="13.5" customHeight="1">
      <c r="A34" s="16" t="s">
        <v>79</v>
      </c>
      <c r="B34" s="17">
        <v>0.04</v>
      </c>
      <c r="C34" s="17">
        <v>0</v>
      </c>
      <c r="D34" s="12" t="s">
        <v>80</v>
      </c>
    </row>
    <row r="35" spans="1:4" ht="13.5" customHeight="1">
      <c r="A35" s="16" t="s">
        <v>81</v>
      </c>
      <c r="B35" s="17">
        <v>137</v>
      </c>
      <c r="C35" s="17">
        <v>68.55</v>
      </c>
      <c r="D35" s="12" t="s">
        <v>82</v>
      </c>
    </row>
    <row r="36" spans="1:4" ht="13.5" customHeight="1">
      <c r="A36" s="16" t="s">
        <v>83</v>
      </c>
      <c r="B36" s="17">
        <v>668.6</v>
      </c>
      <c r="C36" s="17">
        <v>229.53</v>
      </c>
      <c r="D36" s="12" t="s">
        <v>84</v>
      </c>
    </row>
    <row r="37" spans="1:4" ht="13.5" customHeight="1">
      <c r="A37" s="16" t="s">
        <v>85</v>
      </c>
      <c r="B37" s="17">
        <v>1209</v>
      </c>
      <c r="C37" s="17">
        <v>730.87</v>
      </c>
      <c r="D37" s="12" t="s">
        <v>86</v>
      </c>
    </row>
    <row r="38" spans="1:4" ht="13.5" customHeight="1">
      <c r="A38" s="16" t="s">
        <v>87</v>
      </c>
      <c r="B38" s="17">
        <v>938</v>
      </c>
      <c r="C38" s="17">
        <v>406.04</v>
      </c>
      <c r="D38" s="12" t="s">
        <v>87</v>
      </c>
    </row>
    <row r="39" spans="1:4" ht="13.5" customHeight="1">
      <c r="A39" s="16" t="s">
        <v>88</v>
      </c>
      <c r="B39" s="17">
        <v>340</v>
      </c>
      <c r="C39" s="17">
        <v>329.61</v>
      </c>
      <c r="D39" s="12" t="s">
        <v>89</v>
      </c>
    </row>
    <row r="40" spans="1:4" ht="13.5" customHeight="1">
      <c r="A40" s="16" t="s">
        <v>90</v>
      </c>
      <c r="B40" s="17">
        <v>719</v>
      </c>
      <c r="C40" s="17">
        <v>417.98</v>
      </c>
      <c r="D40" s="12" t="s">
        <v>91</v>
      </c>
    </row>
    <row r="41" spans="1:4" ht="13.5" customHeight="1">
      <c r="A41" s="16" t="s">
        <v>92</v>
      </c>
      <c r="B41" s="17">
        <v>216</v>
      </c>
      <c r="C41" s="17">
        <v>141</v>
      </c>
      <c r="D41" s="12" t="s">
        <v>93</v>
      </c>
    </row>
    <row r="42" spans="1:4" ht="13.5" customHeight="1">
      <c r="A42" s="16" t="s">
        <v>94</v>
      </c>
      <c r="B42" s="17">
        <v>267</v>
      </c>
      <c r="C42" s="17">
        <v>346.33</v>
      </c>
      <c r="D42" s="12" t="s">
        <v>95</v>
      </c>
    </row>
    <row r="43" spans="1:4" ht="13.5" customHeight="1">
      <c r="A43" s="16" t="s">
        <v>96</v>
      </c>
      <c r="B43" s="17">
        <v>267</v>
      </c>
      <c r="C43" s="17">
        <v>44.66</v>
      </c>
      <c r="D43" s="12" t="s">
        <v>97</v>
      </c>
    </row>
    <row r="44" spans="1:4" ht="13.5" customHeight="1">
      <c r="A44" s="16" t="s">
        <v>98</v>
      </c>
      <c r="B44" s="17">
        <v>952</v>
      </c>
      <c r="C44" s="17">
        <v>406.04</v>
      </c>
      <c r="D44" s="12" t="s">
        <v>99</v>
      </c>
    </row>
    <row r="45" spans="1:4" ht="13.5" customHeight="1">
      <c r="A45" s="16" t="s">
        <v>100</v>
      </c>
      <c r="B45" s="17">
        <v>321</v>
      </c>
      <c r="C45" s="17">
        <v>334.38</v>
      </c>
      <c r="D45" s="12" t="s">
        <v>101</v>
      </c>
    </row>
    <row r="46" spans="1:4" ht="13.5" customHeight="1">
      <c r="A46" s="16" t="s">
        <v>102</v>
      </c>
      <c r="B46" s="17">
        <v>938</v>
      </c>
      <c r="C46" s="17">
        <v>372.6</v>
      </c>
      <c r="D46" s="12" t="s">
        <v>102</v>
      </c>
    </row>
    <row r="47" spans="1:4" ht="13.5" customHeight="1">
      <c r="A47" s="16" t="s">
        <v>103</v>
      </c>
      <c r="B47" s="17">
        <v>924</v>
      </c>
      <c r="C47" s="17">
        <v>394.1</v>
      </c>
      <c r="D47" s="12" t="s">
        <v>103</v>
      </c>
    </row>
    <row r="48" spans="1:4" ht="13.5" customHeight="1">
      <c r="A48" s="16" t="s">
        <v>104</v>
      </c>
      <c r="B48" s="17">
        <v>11</v>
      </c>
      <c r="C48" s="17">
        <v>146.65</v>
      </c>
      <c r="D48" s="12" t="s">
        <v>105</v>
      </c>
    </row>
    <row r="49" spans="1:4" ht="13.5" customHeight="1">
      <c r="A49" s="16" t="s">
        <v>106</v>
      </c>
      <c r="B49" s="17">
        <v>371</v>
      </c>
      <c r="C49" s="17">
        <v>48.01</v>
      </c>
      <c r="D49" s="12" t="s">
        <v>107</v>
      </c>
    </row>
    <row r="50" spans="1:4" ht="13.5" customHeight="1">
      <c r="A50" s="16" t="s">
        <v>108</v>
      </c>
      <c r="B50" s="19">
        <v>289.89999999999998</v>
      </c>
      <c r="C50" s="17">
        <v>159.07</v>
      </c>
      <c r="D50" s="12" t="s">
        <v>109</v>
      </c>
    </row>
    <row r="51" spans="1:4" ht="13.5" customHeight="1">
      <c r="A51" s="16" t="s">
        <v>110</v>
      </c>
      <c r="B51" s="17">
        <v>861</v>
      </c>
      <c r="C51" s="17">
        <v>225.23</v>
      </c>
      <c r="D51" s="12" t="s">
        <v>111</v>
      </c>
    </row>
    <row r="52" spans="1:4" ht="13.5" customHeight="1">
      <c r="A52" s="16" t="s">
        <v>112</v>
      </c>
      <c r="B52" s="17">
        <v>938</v>
      </c>
      <c r="C52" s="17">
        <v>396.48</v>
      </c>
      <c r="D52" s="12" t="s">
        <v>113</v>
      </c>
    </row>
    <row r="53" spans="1:4" ht="13.5" customHeight="1">
      <c r="A53" s="16" t="s">
        <v>114</v>
      </c>
      <c r="B53" s="17">
        <v>663</v>
      </c>
      <c r="C53" s="17">
        <v>358.27</v>
      </c>
      <c r="D53" s="12" t="s">
        <v>115</v>
      </c>
    </row>
    <row r="54" spans="1:4" ht="13.5" customHeight="1">
      <c r="A54" s="16" t="s">
        <v>116</v>
      </c>
      <c r="B54" s="17">
        <v>110</v>
      </c>
      <c r="C54" s="17">
        <v>185.58</v>
      </c>
      <c r="D54" s="12" t="s">
        <v>117</v>
      </c>
    </row>
    <row r="55" spans="1:4" ht="13.5" customHeight="1">
      <c r="A55" s="16" t="s">
        <v>118</v>
      </c>
      <c r="B55" s="17">
        <v>132</v>
      </c>
      <c r="C55" s="17">
        <v>711.76</v>
      </c>
      <c r="D55" s="12" t="s">
        <v>118</v>
      </c>
    </row>
    <row r="56" spans="1:4" ht="13.5" customHeight="1">
      <c r="A56" s="16" t="s">
        <v>119</v>
      </c>
      <c r="B56" s="17">
        <v>613</v>
      </c>
      <c r="C56" s="17">
        <v>446.64</v>
      </c>
      <c r="D56" s="12" t="s">
        <v>119</v>
      </c>
    </row>
    <row r="57" spans="1:4" ht="13.5" customHeight="1">
      <c r="A57" s="16" t="s">
        <v>120</v>
      </c>
      <c r="B57" s="17">
        <v>218</v>
      </c>
      <c r="C57" s="17">
        <v>480.08</v>
      </c>
      <c r="D57" s="12" t="s">
        <v>121</v>
      </c>
    </row>
    <row r="58" spans="1:4" ht="13.5" customHeight="1">
      <c r="A58" s="16" t="s">
        <v>122</v>
      </c>
      <c r="B58" s="17">
        <v>3</v>
      </c>
      <c r="C58" s="17">
        <v>24.12</v>
      </c>
      <c r="D58" s="12" t="s">
        <v>123</v>
      </c>
    </row>
    <row r="59" spans="1:4" ht="13.5" customHeight="1">
      <c r="A59" s="16" t="s">
        <v>124</v>
      </c>
      <c r="B59" s="17">
        <v>253</v>
      </c>
      <c r="C59" s="17">
        <v>374.75</v>
      </c>
      <c r="D59" s="12" t="s">
        <v>125</v>
      </c>
    </row>
    <row r="60" spans="1:4" ht="13.5" customHeight="1">
      <c r="A60" s="16" t="s">
        <v>126</v>
      </c>
      <c r="B60" s="17">
        <v>671</v>
      </c>
      <c r="C60" s="17">
        <v>250.79</v>
      </c>
      <c r="D60" s="12" t="s">
        <v>126</v>
      </c>
    </row>
    <row r="61" spans="1:4" ht="13.5" customHeight="1">
      <c r="A61" s="16" t="s">
        <v>127</v>
      </c>
      <c r="B61" s="17">
        <v>861</v>
      </c>
      <c r="C61" s="17">
        <v>285.89999999999998</v>
      </c>
      <c r="D61" s="12" t="s">
        <v>127</v>
      </c>
    </row>
    <row r="62" spans="1:4" ht="13.5" customHeight="1">
      <c r="A62" s="16" t="s">
        <v>128</v>
      </c>
      <c r="B62" s="17">
        <v>938</v>
      </c>
      <c r="C62" s="17">
        <v>372.6</v>
      </c>
      <c r="D62" s="12" t="s">
        <v>128</v>
      </c>
    </row>
    <row r="63" spans="1:4" ht="13.5" customHeight="1">
      <c r="A63" s="16" t="s">
        <v>129</v>
      </c>
      <c r="B63" s="17">
        <v>290</v>
      </c>
      <c r="C63" s="17">
        <v>62.58</v>
      </c>
      <c r="D63" s="12" t="s">
        <v>130</v>
      </c>
    </row>
    <row r="64" spans="1:4" ht="13.5" customHeight="1">
      <c r="A64" s="16" t="s">
        <v>131</v>
      </c>
      <c r="B64" s="17">
        <v>938</v>
      </c>
      <c r="C64" s="17">
        <v>355.88</v>
      </c>
      <c r="D64" s="12" t="s">
        <v>131</v>
      </c>
    </row>
    <row r="65" spans="1:4" ht="13.5" customHeight="1">
      <c r="A65" s="20" t="s">
        <v>132</v>
      </c>
      <c r="B65" s="17">
        <v>456</v>
      </c>
      <c r="C65" s="17">
        <v>269.89999999999998</v>
      </c>
      <c r="D65" s="12" t="s">
        <v>133</v>
      </c>
    </row>
    <row r="66" spans="1:4" ht="13.5" customHeight="1">
      <c r="A66" s="16" t="s">
        <v>134</v>
      </c>
      <c r="B66" s="17">
        <v>587</v>
      </c>
      <c r="C66" s="17">
        <v>327.22000000000003</v>
      </c>
      <c r="D66" s="13" t="s">
        <v>135</v>
      </c>
    </row>
    <row r="67" spans="1:4" ht="13.5" customHeight="1">
      <c r="A67" s="16" t="s">
        <v>136</v>
      </c>
      <c r="B67" s="17">
        <v>61</v>
      </c>
      <c r="C67" s="17">
        <v>154</v>
      </c>
      <c r="D67" s="12" t="s">
        <v>136</v>
      </c>
    </row>
    <row r="68" spans="1:4" ht="13.5" customHeight="1">
      <c r="A68" s="16" t="s">
        <v>137</v>
      </c>
      <c r="B68" s="17">
        <v>1533</v>
      </c>
      <c r="C68" s="17">
        <v>559.85</v>
      </c>
      <c r="D68" s="12" t="s">
        <v>138</v>
      </c>
    </row>
    <row r="69" spans="1:4" ht="13.5" customHeight="1">
      <c r="A69" s="16" t="s">
        <v>139</v>
      </c>
      <c r="B69" s="17">
        <v>275</v>
      </c>
      <c r="C69" s="17">
        <v>119.42</v>
      </c>
      <c r="D69" s="12" t="s">
        <v>140</v>
      </c>
    </row>
    <row r="70" spans="1:4" ht="13.5" customHeight="1">
      <c r="A70" s="16" t="s">
        <v>141</v>
      </c>
      <c r="B70" s="17">
        <v>340</v>
      </c>
      <c r="C70" s="17">
        <v>329.61</v>
      </c>
      <c r="D70" s="12" t="s">
        <v>89</v>
      </c>
    </row>
    <row r="71" spans="1:4" ht="13.5" customHeight="1">
      <c r="A71" s="16" t="s">
        <v>142</v>
      </c>
      <c r="B71" s="17">
        <v>106</v>
      </c>
      <c r="C71" s="17">
        <v>55</v>
      </c>
      <c r="D71" s="12" t="s">
        <v>143</v>
      </c>
    </row>
    <row r="72" spans="1:4" ht="13.5" customHeight="1">
      <c r="A72" s="16" t="s">
        <v>144</v>
      </c>
      <c r="B72" s="17">
        <v>861</v>
      </c>
      <c r="C72" s="17">
        <v>351.1</v>
      </c>
      <c r="D72" s="12" t="s">
        <v>145</v>
      </c>
    </row>
    <row r="73" spans="1:4" ht="13.5" customHeight="1">
      <c r="A73" s="16" t="s">
        <v>146</v>
      </c>
      <c r="B73" s="17">
        <v>267</v>
      </c>
      <c r="C73" s="17">
        <v>140.68</v>
      </c>
      <c r="D73" s="12" t="s">
        <v>147</v>
      </c>
    </row>
    <row r="74" spans="1:4" ht="13.5" customHeight="1">
      <c r="A74" s="16" t="s">
        <v>148</v>
      </c>
      <c r="B74" s="17">
        <v>333</v>
      </c>
      <c r="C74" s="17">
        <v>241.23</v>
      </c>
      <c r="D74" s="12" t="s">
        <v>149</v>
      </c>
    </row>
    <row r="75" spans="1:4" ht="13.5" customHeight="1">
      <c r="A75" s="16" t="s">
        <v>150</v>
      </c>
      <c r="B75" s="17">
        <v>104</v>
      </c>
      <c r="C75" s="17">
        <v>56.61</v>
      </c>
      <c r="D75" s="12" t="s">
        <v>151</v>
      </c>
    </row>
    <row r="76" spans="1:4" ht="13.5" customHeight="1">
      <c r="A76" s="16" t="s">
        <v>152</v>
      </c>
      <c r="B76" s="17">
        <v>335</v>
      </c>
      <c r="C76" s="17">
        <v>373.08</v>
      </c>
      <c r="D76" s="12" t="s">
        <v>153</v>
      </c>
    </row>
    <row r="77" spans="1:4" ht="13.5" customHeight="1">
      <c r="A77" s="16" t="s">
        <v>154</v>
      </c>
      <c r="B77" s="17">
        <v>285</v>
      </c>
      <c r="C77" s="17">
        <v>9.9</v>
      </c>
      <c r="D77" s="12" t="s">
        <v>155</v>
      </c>
    </row>
    <row r="78" spans="1:4" ht="13.5" customHeight="1">
      <c r="A78" s="16" t="s">
        <v>156</v>
      </c>
      <c r="B78" s="17">
        <v>335</v>
      </c>
      <c r="C78" s="17">
        <v>353.01</v>
      </c>
      <c r="D78" s="13" t="s">
        <v>157</v>
      </c>
    </row>
    <row r="79" spans="1:4" ht="13.5" customHeight="1">
      <c r="A79" s="16" t="s">
        <v>158</v>
      </c>
      <c r="B79" s="17">
        <v>752</v>
      </c>
      <c r="C79" s="17">
        <v>101.75</v>
      </c>
      <c r="D79" s="12" t="s">
        <v>159</v>
      </c>
    </row>
    <row r="80" spans="1:4" ht="13.5" customHeight="1">
      <c r="A80" s="16" t="s">
        <v>160</v>
      </c>
      <c r="B80" s="17">
        <v>460</v>
      </c>
      <c r="C80" s="17">
        <v>76.91</v>
      </c>
      <c r="D80" s="12" t="s">
        <v>161</v>
      </c>
    </row>
    <row r="81" spans="1:4" ht="13.5" customHeight="1">
      <c r="A81" s="16" t="s">
        <v>162</v>
      </c>
      <c r="B81" s="17">
        <v>110</v>
      </c>
      <c r="C81" s="17">
        <v>79.3</v>
      </c>
      <c r="D81" s="12" t="s">
        <v>163</v>
      </c>
    </row>
    <row r="82" spans="1:4" ht="13.5" customHeight="1">
      <c r="A82" s="16" t="s">
        <v>164</v>
      </c>
      <c r="B82" s="17">
        <v>110</v>
      </c>
      <c r="C82" s="17">
        <v>101.75</v>
      </c>
      <c r="D82" s="12" t="s">
        <v>165</v>
      </c>
    </row>
    <row r="83" spans="1:4" ht="13.5" customHeight="1">
      <c r="A83" s="16" t="s">
        <v>166</v>
      </c>
      <c r="B83" s="17">
        <v>335</v>
      </c>
      <c r="C83" s="17">
        <v>126.83</v>
      </c>
      <c r="D83" s="12" t="s">
        <v>167</v>
      </c>
    </row>
    <row r="84" spans="1:4" ht="13.5" customHeight="1">
      <c r="A84" s="16" t="s">
        <v>168</v>
      </c>
      <c r="B84" s="17">
        <v>335</v>
      </c>
      <c r="C84" s="17">
        <v>73.09</v>
      </c>
      <c r="D84" s="12" t="s">
        <v>169</v>
      </c>
    </row>
    <row r="85" spans="1:4" ht="13.5" customHeight="1">
      <c r="A85" s="16" t="s">
        <v>170</v>
      </c>
      <c r="B85" s="17">
        <v>970</v>
      </c>
      <c r="C85" s="17">
        <v>56.37</v>
      </c>
      <c r="D85" s="12" t="s">
        <v>171</v>
      </c>
    </row>
    <row r="86" spans="1:4" ht="13.5" customHeight="1">
      <c r="A86" s="16" t="s">
        <v>172</v>
      </c>
      <c r="B86" s="17">
        <v>360</v>
      </c>
      <c r="C86" s="17">
        <v>185.1</v>
      </c>
      <c r="D86" s="12" t="s">
        <v>173</v>
      </c>
    </row>
    <row r="87" spans="1:4" ht="13.5" customHeight="1">
      <c r="A87" s="16" t="s">
        <v>174</v>
      </c>
      <c r="B87" s="17">
        <v>335</v>
      </c>
      <c r="C87" s="17">
        <v>117.99</v>
      </c>
      <c r="D87" s="12" t="s">
        <v>175</v>
      </c>
    </row>
    <row r="88" spans="1:4" ht="13.5" customHeight="1">
      <c r="A88" s="16" t="s">
        <v>176</v>
      </c>
      <c r="B88" s="17">
        <v>210</v>
      </c>
      <c r="C88" s="17">
        <v>199.68</v>
      </c>
      <c r="D88" s="12" t="s">
        <v>177</v>
      </c>
    </row>
    <row r="89" spans="1:4" ht="13.5" customHeight="1">
      <c r="A89" s="16" t="s">
        <v>178</v>
      </c>
      <c r="B89" s="17">
        <v>2418</v>
      </c>
      <c r="C89" s="17">
        <v>31.5</v>
      </c>
      <c r="D89" s="12" t="s">
        <v>179</v>
      </c>
    </row>
    <row r="90" spans="1:4" ht="13.5" customHeight="1">
      <c r="A90" s="16" t="s">
        <v>180</v>
      </c>
      <c r="B90" s="18">
        <v>460</v>
      </c>
      <c r="C90" s="17">
        <v>76.91</v>
      </c>
      <c r="D90" s="12" t="s">
        <v>161</v>
      </c>
    </row>
    <row r="91" spans="1:4" ht="13.5" customHeight="1">
      <c r="A91" s="16" t="s">
        <v>181</v>
      </c>
      <c r="B91" s="17">
        <v>2418</v>
      </c>
      <c r="C91" s="17">
        <v>47.17</v>
      </c>
      <c r="D91" s="12" t="s">
        <v>182</v>
      </c>
    </row>
    <row r="92" spans="1:4" ht="13.5" customHeight="1">
      <c r="A92" s="16" t="s">
        <v>183</v>
      </c>
      <c r="B92" s="17">
        <v>660</v>
      </c>
      <c r="C92" s="17">
        <v>181.52</v>
      </c>
      <c r="D92" s="12" t="s">
        <v>184</v>
      </c>
    </row>
    <row r="93" spans="1:4" ht="13.5" customHeight="1">
      <c r="A93" s="16" t="s">
        <v>185</v>
      </c>
      <c r="B93" s="17">
        <v>380</v>
      </c>
      <c r="C93" s="17">
        <v>126.83</v>
      </c>
      <c r="D93" s="12" t="s">
        <v>186</v>
      </c>
    </row>
    <row r="94" spans="1:4" ht="13.5" customHeight="1">
      <c r="A94" s="16" t="s">
        <v>187</v>
      </c>
      <c r="B94" s="17">
        <v>190</v>
      </c>
      <c r="C94" s="17">
        <v>353.01</v>
      </c>
      <c r="D94" s="12" t="s">
        <v>188</v>
      </c>
    </row>
    <row r="95" spans="1:4" ht="13.5" customHeight="1">
      <c r="A95" s="16" t="s">
        <v>189</v>
      </c>
      <c r="B95" s="17">
        <v>285</v>
      </c>
      <c r="C95" s="17">
        <v>38.369999999999997</v>
      </c>
      <c r="D95" s="12" t="s">
        <v>190</v>
      </c>
    </row>
    <row r="96" spans="1:4" ht="13.5" customHeight="1">
      <c r="A96" s="16" t="s">
        <v>191</v>
      </c>
      <c r="B96" s="17">
        <v>1786</v>
      </c>
      <c r="C96" s="17">
        <v>65.680000000000007</v>
      </c>
      <c r="D96" s="12" t="s">
        <v>191</v>
      </c>
    </row>
    <row r="97" spans="1:6" ht="13.5" customHeight="1">
      <c r="A97" s="16" t="s">
        <v>192</v>
      </c>
      <c r="B97" s="17">
        <v>335</v>
      </c>
      <c r="C97" s="17">
        <v>113</v>
      </c>
      <c r="D97" s="12" t="s">
        <v>193</v>
      </c>
    </row>
    <row r="98" spans="1:6" ht="13.5" customHeight="1">
      <c r="A98" s="16" t="s">
        <v>194</v>
      </c>
      <c r="B98" s="17">
        <v>335</v>
      </c>
      <c r="C98" s="17">
        <v>167.43</v>
      </c>
      <c r="D98" s="12" t="s">
        <v>195</v>
      </c>
    </row>
    <row r="99" spans="1:6" ht="13.5" customHeight="1">
      <c r="A99" s="16" t="s">
        <v>196</v>
      </c>
      <c r="B99" s="17">
        <v>335</v>
      </c>
      <c r="C99" s="17">
        <v>85.75</v>
      </c>
      <c r="D99" s="12" t="s">
        <v>197</v>
      </c>
    </row>
    <row r="100" spans="1:6" ht="13.5" customHeight="1">
      <c r="A100" s="21" t="s">
        <v>198</v>
      </c>
      <c r="B100" s="17">
        <v>335</v>
      </c>
      <c r="C100" s="17">
        <v>71.650000000000006</v>
      </c>
      <c r="D100" s="12" t="s">
        <v>199</v>
      </c>
    </row>
    <row r="101" spans="1:6" ht="13.5" customHeight="1">
      <c r="A101" s="16" t="s">
        <v>200</v>
      </c>
      <c r="B101" s="18">
        <v>460</v>
      </c>
      <c r="C101" s="17">
        <v>71.180000000000007</v>
      </c>
      <c r="D101" s="12" t="s">
        <v>201</v>
      </c>
    </row>
    <row r="102" spans="1:6" ht="13.5" customHeight="1">
      <c r="A102" s="16" t="s">
        <v>202</v>
      </c>
      <c r="B102" s="17">
        <v>360</v>
      </c>
      <c r="C102" s="17">
        <v>149.76</v>
      </c>
      <c r="D102" s="12" t="s">
        <v>203</v>
      </c>
    </row>
    <row r="103" spans="1:6" ht="13.5" customHeight="1">
      <c r="A103" s="16" t="s">
        <v>204</v>
      </c>
      <c r="B103" s="17">
        <v>360</v>
      </c>
      <c r="C103" s="17">
        <v>101.27</v>
      </c>
      <c r="D103" s="12" t="s">
        <v>204</v>
      </c>
    </row>
    <row r="104" spans="1:6" ht="13.5" customHeight="1">
      <c r="A104" s="16" t="s">
        <v>205</v>
      </c>
      <c r="B104" s="17">
        <v>360</v>
      </c>
      <c r="C104" s="17">
        <v>104</v>
      </c>
      <c r="D104" s="12" t="s">
        <v>206</v>
      </c>
    </row>
    <row r="105" spans="1:6" ht="13.5" customHeight="1">
      <c r="A105" s="16" t="s">
        <v>207</v>
      </c>
      <c r="B105" s="17">
        <v>110</v>
      </c>
      <c r="C105" s="17">
        <v>81.69</v>
      </c>
      <c r="D105" s="12" t="s">
        <v>208</v>
      </c>
    </row>
    <row r="106" spans="1:6" ht="13.5" customHeight="1">
      <c r="A106" s="16" t="s">
        <v>209</v>
      </c>
      <c r="B106" s="17">
        <v>11</v>
      </c>
      <c r="C106" s="17">
        <v>52.07</v>
      </c>
      <c r="D106" s="12" t="s">
        <v>209</v>
      </c>
      <c r="F106" s="31">
        <v>60</v>
      </c>
    </row>
    <row r="107" spans="1:6" ht="13.5" customHeight="1">
      <c r="A107" s="16" t="s">
        <v>210</v>
      </c>
      <c r="B107" s="17">
        <v>20</v>
      </c>
      <c r="C107" s="17">
        <v>55.45</v>
      </c>
      <c r="D107" s="12" t="s">
        <v>211</v>
      </c>
      <c r="F107" s="31">
        <v>30</v>
      </c>
    </row>
    <row r="108" spans="1:6" ht="13.5" customHeight="1">
      <c r="A108" s="16" t="s">
        <v>212</v>
      </c>
      <c r="B108" s="17">
        <v>14</v>
      </c>
      <c r="C108" s="17">
        <v>48.76</v>
      </c>
      <c r="D108" s="12" t="s">
        <v>213</v>
      </c>
    </row>
    <row r="109" spans="1:6" ht="13.5" customHeight="1">
      <c r="A109" s="16" t="s">
        <v>214</v>
      </c>
      <c r="B109" s="17">
        <v>17</v>
      </c>
      <c r="C109" s="17">
        <v>96.32</v>
      </c>
      <c r="D109" s="12" t="s">
        <v>215</v>
      </c>
      <c r="F109" s="31">
        <v>60</v>
      </c>
    </row>
    <row r="110" spans="1:6" ht="13.5" customHeight="1">
      <c r="A110" s="16" t="s">
        <v>216</v>
      </c>
      <c r="B110" s="17">
        <v>25</v>
      </c>
      <c r="C110" s="17">
        <v>54.2</v>
      </c>
      <c r="D110" s="12" t="s">
        <v>217</v>
      </c>
      <c r="F110" s="31">
        <v>30</v>
      </c>
    </row>
    <row r="111" spans="1:6" ht="13.5" customHeight="1">
      <c r="A111" s="16" t="s">
        <v>218</v>
      </c>
      <c r="B111" s="17">
        <v>44</v>
      </c>
      <c r="C111" s="17">
        <v>50.96</v>
      </c>
      <c r="D111" s="12" t="s">
        <v>219</v>
      </c>
    </row>
    <row r="112" spans="1:6" ht="13.5" customHeight="1">
      <c r="A112" s="16" t="s">
        <v>220</v>
      </c>
      <c r="B112" s="17">
        <v>42</v>
      </c>
      <c r="C112" s="17">
        <v>44.19</v>
      </c>
      <c r="D112" s="12" t="s">
        <v>221</v>
      </c>
    </row>
    <row r="113" spans="1:4" ht="13.5" customHeight="1">
      <c r="A113" s="16" t="s">
        <v>222</v>
      </c>
      <c r="B113" s="17">
        <v>163</v>
      </c>
      <c r="C113" s="17">
        <v>139.49</v>
      </c>
      <c r="D113" s="12" t="s">
        <v>223</v>
      </c>
    </row>
    <row r="114" spans="1:4" ht="13.5" customHeight="1">
      <c r="A114" s="16" t="s">
        <v>224</v>
      </c>
      <c r="B114" s="17">
        <v>16</v>
      </c>
      <c r="C114" s="17">
        <v>38.69</v>
      </c>
      <c r="D114" s="12" t="s">
        <v>225</v>
      </c>
    </row>
    <row r="115" spans="1:4" ht="13.5" customHeight="1">
      <c r="A115" s="16" t="s">
        <v>226</v>
      </c>
      <c r="B115" s="17">
        <v>43</v>
      </c>
      <c r="C115" s="17">
        <v>75</v>
      </c>
      <c r="D115" s="12" t="s">
        <v>227</v>
      </c>
    </row>
    <row r="116" spans="1:4" ht="13.5" customHeight="1">
      <c r="A116" s="16" t="s">
        <v>228</v>
      </c>
      <c r="B116" s="17">
        <v>16.5</v>
      </c>
      <c r="C116" s="17">
        <v>30.11</v>
      </c>
      <c r="D116" s="12" t="s">
        <v>229</v>
      </c>
    </row>
    <row r="117" spans="1:4" ht="13.5" customHeight="1">
      <c r="A117" s="16" t="s">
        <v>230</v>
      </c>
      <c r="B117" s="17">
        <v>42</v>
      </c>
      <c r="C117" s="17">
        <v>51.35</v>
      </c>
      <c r="D117" s="12" t="s">
        <v>231</v>
      </c>
    </row>
    <row r="118" spans="1:4" ht="13.5" customHeight="1">
      <c r="A118" s="16" t="s">
        <v>232</v>
      </c>
      <c r="B118" s="17">
        <v>46</v>
      </c>
      <c r="C118" s="17">
        <v>75</v>
      </c>
      <c r="D118" s="12" t="s">
        <v>233</v>
      </c>
    </row>
    <row r="119" spans="1:4" ht="13.5" customHeight="1">
      <c r="A119" s="16" t="s">
        <v>234</v>
      </c>
      <c r="B119" s="18">
        <v>46.5</v>
      </c>
      <c r="C119" s="18">
        <v>54.73</v>
      </c>
      <c r="D119" s="12" t="s">
        <v>234</v>
      </c>
    </row>
    <row r="120" spans="1:4" ht="13.5" customHeight="1">
      <c r="A120" s="16" t="s">
        <v>235</v>
      </c>
      <c r="B120" s="17">
        <v>20.3</v>
      </c>
      <c r="C120" s="17">
        <v>41</v>
      </c>
      <c r="D120" s="12" t="s">
        <v>236</v>
      </c>
    </row>
    <row r="121" spans="1:4" ht="13.5" customHeight="1">
      <c r="A121" s="16" t="s">
        <v>237</v>
      </c>
      <c r="B121" s="17">
        <v>30</v>
      </c>
      <c r="C121" s="17">
        <v>31.05</v>
      </c>
      <c r="D121" s="12" t="s">
        <v>238</v>
      </c>
    </row>
    <row r="122" spans="1:4" ht="13.5" customHeight="1">
      <c r="A122" s="16" t="s">
        <v>239</v>
      </c>
      <c r="B122" s="18">
        <v>11.4</v>
      </c>
      <c r="C122" s="18">
        <v>63</v>
      </c>
      <c r="D122" s="12" t="s">
        <v>240</v>
      </c>
    </row>
    <row r="123" spans="1:4" ht="13.5" customHeight="1">
      <c r="A123" s="16" t="s">
        <v>241</v>
      </c>
      <c r="B123" s="18">
        <v>54.3</v>
      </c>
      <c r="C123" s="18">
        <v>76</v>
      </c>
      <c r="D123" s="12" t="s">
        <v>242</v>
      </c>
    </row>
    <row r="124" spans="1:4" ht="13.5" customHeight="1">
      <c r="A124" s="16" t="s">
        <v>243</v>
      </c>
      <c r="B124" s="17">
        <v>15</v>
      </c>
      <c r="C124" s="17">
        <v>30.38</v>
      </c>
      <c r="D124" s="12" t="s">
        <v>244</v>
      </c>
    </row>
    <row r="125" spans="1:4" ht="13.5" customHeight="1">
      <c r="A125" s="16" t="s">
        <v>245</v>
      </c>
      <c r="B125" s="17">
        <v>16.5</v>
      </c>
      <c r="C125" s="17">
        <v>51.15</v>
      </c>
      <c r="D125" s="12" t="s">
        <v>246</v>
      </c>
    </row>
    <row r="126" spans="1:4" ht="13.5" customHeight="1">
      <c r="A126" s="16" t="s">
        <v>3</v>
      </c>
      <c r="B126" s="17">
        <v>20</v>
      </c>
      <c r="C126" s="17">
        <v>49</v>
      </c>
      <c r="D126" s="12" t="s">
        <v>247</v>
      </c>
    </row>
    <row r="127" spans="1:4" ht="13.5" customHeight="1">
      <c r="A127" s="16" t="s">
        <v>248</v>
      </c>
      <c r="B127" s="17">
        <v>16.5</v>
      </c>
      <c r="C127" s="17">
        <v>44.22</v>
      </c>
      <c r="D127" s="12" t="s">
        <v>249</v>
      </c>
    </row>
    <row r="128" spans="1:4" ht="13.5" customHeight="1">
      <c r="A128" s="16" t="s">
        <v>250</v>
      </c>
      <c r="B128" s="17">
        <v>31</v>
      </c>
      <c r="C128" s="17">
        <v>48</v>
      </c>
      <c r="D128" s="12" t="s">
        <v>251</v>
      </c>
    </row>
    <row r="129" spans="1:6" ht="13.5" customHeight="1">
      <c r="A129" s="16" t="s">
        <v>252</v>
      </c>
      <c r="B129" s="17">
        <v>14</v>
      </c>
      <c r="C129" s="17">
        <v>48.76</v>
      </c>
      <c r="D129" s="12" t="s">
        <v>253</v>
      </c>
    </row>
    <row r="130" spans="1:6" ht="13.5" customHeight="1">
      <c r="A130" s="16" t="s">
        <v>254</v>
      </c>
      <c r="B130" s="17">
        <v>20</v>
      </c>
      <c r="C130" s="17">
        <v>40.869999999999997</v>
      </c>
      <c r="D130" s="12" t="s">
        <v>255</v>
      </c>
    </row>
    <row r="131" spans="1:6" ht="13.5" customHeight="1">
      <c r="A131" s="16" t="s">
        <v>256</v>
      </c>
      <c r="B131" s="18">
        <v>15</v>
      </c>
      <c r="C131" s="18">
        <v>12.19</v>
      </c>
      <c r="D131" s="12" t="s">
        <v>257</v>
      </c>
    </row>
    <row r="132" spans="1:6" ht="13.5" customHeight="1">
      <c r="A132" s="16" t="s">
        <v>258</v>
      </c>
      <c r="B132" s="17">
        <v>93</v>
      </c>
      <c r="C132" s="17">
        <v>300.95</v>
      </c>
      <c r="D132" s="12" t="s">
        <v>260</v>
      </c>
    </row>
    <row r="133" spans="1:6" ht="13.5" customHeight="1">
      <c r="A133" s="16" t="s">
        <v>261</v>
      </c>
      <c r="B133" s="18">
        <v>46.5</v>
      </c>
      <c r="C133" s="17">
        <v>25</v>
      </c>
      <c r="D133" s="12" t="s">
        <v>262</v>
      </c>
    </row>
    <row r="134" spans="1:6" ht="13.5" customHeight="1">
      <c r="A134" s="16" t="s">
        <v>263</v>
      </c>
      <c r="B134" s="18">
        <v>27</v>
      </c>
      <c r="C134" s="17">
        <v>67.180000000000007</v>
      </c>
      <c r="D134" s="12" t="s">
        <v>259</v>
      </c>
    </row>
    <row r="135" spans="1:6" ht="13.5" customHeight="1">
      <c r="A135" s="16" t="s">
        <v>264</v>
      </c>
      <c r="B135" s="17">
        <v>15</v>
      </c>
      <c r="C135" s="17">
        <v>24.65</v>
      </c>
      <c r="D135" s="12" t="s">
        <v>265</v>
      </c>
    </row>
    <row r="136" spans="1:6" ht="13.5" customHeight="1">
      <c r="A136" s="16" t="s">
        <v>266</v>
      </c>
      <c r="B136" s="17">
        <v>20.3</v>
      </c>
      <c r="C136" s="17">
        <v>22.47</v>
      </c>
      <c r="D136" s="12" t="s">
        <v>267</v>
      </c>
    </row>
    <row r="137" spans="1:6" ht="13.5" customHeight="1">
      <c r="A137" s="16" t="s">
        <v>268</v>
      </c>
      <c r="B137" s="17">
        <v>51</v>
      </c>
      <c r="C137" s="17">
        <v>315</v>
      </c>
      <c r="D137" s="12" t="s">
        <v>269</v>
      </c>
    </row>
    <row r="138" spans="1:6" ht="13.5" customHeight="1">
      <c r="A138" s="16" t="s">
        <v>270</v>
      </c>
      <c r="B138" s="17">
        <v>66</v>
      </c>
      <c r="C138" s="17">
        <v>252</v>
      </c>
      <c r="D138" s="12" t="s">
        <v>271</v>
      </c>
      <c r="F138" s="31">
        <v>80</v>
      </c>
    </row>
    <row r="139" spans="1:6" ht="13.5" customHeight="1">
      <c r="A139" s="16" t="s">
        <v>272</v>
      </c>
      <c r="B139" s="17">
        <v>76</v>
      </c>
      <c r="C139" s="17">
        <v>327</v>
      </c>
      <c r="D139" s="12" t="s">
        <v>273</v>
      </c>
    </row>
    <row r="140" spans="1:6" ht="13.5" customHeight="1">
      <c r="A140" s="16" t="s">
        <v>274</v>
      </c>
      <c r="B140" s="17">
        <v>66</v>
      </c>
      <c r="C140" s="17">
        <v>295</v>
      </c>
      <c r="D140" s="12" t="s">
        <v>275</v>
      </c>
    </row>
    <row r="141" spans="1:6" ht="13.5" customHeight="1">
      <c r="A141" s="16" t="s">
        <v>276</v>
      </c>
      <c r="B141" s="17">
        <v>66</v>
      </c>
      <c r="C141" s="17">
        <v>347</v>
      </c>
      <c r="D141" s="12" t="s">
        <v>277</v>
      </c>
    </row>
    <row r="142" spans="1:6" ht="13.5" customHeight="1">
      <c r="A142" s="16" t="s">
        <v>278</v>
      </c>
      <c r="B142" s="17">
        <v>13</v>
      </c>
      <c r="C142" s="17">
        <v>54.93</v>
      </c>
      <c r="D142" s="12" t="s">
        <v>279</v>
      </c>
    </row>
    <row r="143" spans="1:6" ht="13.5" customHeight="1">
      <c r="A143" s="16" t="s">
        <v>280</v>
      </c>
      <c r="B143" s="17">
        <v>66</v>
      </c>
      <c r="C143" s="17">
        <v>360</v>
      </c>
      <c r="D143" s="12" t="s">
        <v>281</v>
      </c>
    </row>
    <row r="144" spans="1:6" ht="13.5" customHeight="1">
      <c r="A144" s="16" t="s">
        <v>282</v>
      </c>
      <c r="B144" s="17">
        <v>66</v>
      </c>
      <c r="C144" s="17">
        <v>367</v>
      </c>
      <c r="D144" s="12" t="s">
        <v>283</v>
      </c>
    </row>
    <row r="145" spans="1:4" ht="13.5" customHeight="1">
      <c r="A145" s="16" t="s">
        <v>284</v>
      </c>
      <c r="B145" s="17">
        <v>98</v>
      </c>
      <c r="C145" s="17">
        <v>384.54</v>
      </c>
      <c r="D145" s="12" t="s">
        <v>284</v>
      </c>
    </row>
    <row r="146" spans="1:4" ht="13.5" customHeight="1">
      <c r="A146" s="16" t="s">
        <v>285</v>
      </c>
      <c r="B146" s="17">
        <v>66</v>
      </c>
      <c r="C146" s="17">
        <v>324</v>
      </c>
      <c r="D146" s="12" t="s">
        <v>286</v>
      </c>
    </row>
    <row r="147" spans="1:4" ht="13.5" customHeight="1">
      <c r="A147" s="16" t="s">
        <v>287</v>
      </c>
      <c r="B147" s="17">
        <v>7285</v>
      </c>
      <c r="C147" s="17">
        <v>192.03</v>
      </c>
      <c r="D147" s="12" t="s">
        <v>288</v>
      </c>
    </row>
    <row r="148" spans="1:4" ht="13.5" customHeight="1">
      <c r="A148" s="16" t="s">
        <v>289</v>
      </c>
      <c r="B148" s="17">
        <v>383</v>
      </c>
      <c r="C148" s="17">
        <v>388</v>
      </c>
      <c r="D148" s="12" t="s">
        <v>290</v>
      </c>
    </row>
    <row r="149" spans="1:4" ht="13.5" customHeight="1">
      <c r="A149" s="16" t="s">
        <v>2</v>
      </c>
      <c r="B149" s="17">
        <v>940</v>
      </c>
      <c r="C149" s="17">
        <v>160.27000000000001</v>
      </c>
      <c r="D149" s="12" t="s">
        <v>291</v>
      </c>
    </row>
    <row r="150" spans="1:4" ht="13.5" customHeight="1">
      <c r="A150" s="16" t="s">
        <v>292</v>
      </c>
      <c r="B150" s="17">
        <v>1086</v>
      </c>
      <c r="C150" s="17">
        <v>103.66</v>
      </c>
      <c r="D150" s="12" t="s">
        <v>293</v>
      </c>
    </row>
    <row r="151" spans="1:4" ht="13.5" customHeight="1">
      <c r="A151" s="16" t="s">
        <v>294</v>
      </c>
      <c r="B151" s="17">
        <v>1145</v>
      </c>
      <c r="C151" s="17">
        <v>228.81</v>
      </c>
      <c r="D151" s="12" t="s">
        <v>295</v>
      </c>
    </row>
    <row r="152" spans="1:4" ht="13.5" customHeight="1">
      <c r="A152" s="16" t="s">
        <v>296</v>
      </c>
      <c r="B152" s="17">
        <v>700</v>
      </c>
      <c r="C152" s="17">
        <v>106.05</v>
      </c>
      <c r="D152" s="12" t="s">
        <v>297</v>
      </c>
    </row>
    <row r="153" spans="1:4" ht="13.5" customHeight="1">
      <c r="A153" s="16" t="s">
        <v>298</v>
      </c>
      <c r="B153" s="17">
        <v>1090</v>
      </c>
      <c r="C153" s="17">
        <v>122.29</v>
      </c>
      <c r="D153" s="12" t="s">
        <v>299</v>
      </c>
    </row>
    <row r="154" spans="1:4" ht="13.5" customHeight="1">
      <c r="A154" s="16" t="s">
        <v>300</v>
      </c>
      <c r="B154" s="17">
        <v>268</v>
      </c>
      <c r="C154" s="17">
        <v>125.57</v>
      </c>
      <c r="D154" s="12" t="s">
        <v>301</v>
      </c>
    </row>
    <row r="155" spans="1:4" ht="13.5" customHeight="1">
      <c r="A155" s="16" t="s">
        <v>302</v>
      </c>
      <c r="B155" s="17">
        <v>305</v>
      </c>
      <c r="C155" s="17">
        <v>167.43</v>
      </c>
      <c r="D155" s="12" t="s">
        <v>303</v>
      </c>
    </row>
    <row r="156" spans="1:4" ht="13.5" customHeight="1">
      <c r="A156" s="16" t="s">
        <v>304</v>
      </c>
      <c r="B156" s="17">
        <v>300</v>
      </c>
      <c r="C156" s="17">
        <v>167.43</v>
      </c>
      <c r="D156" s="12" t="s">
        <v>305</v>
      </c>
    </row>
    <row r="157" spans="1:4" ht="13.5" customHeight="1">
      <c r="A157" s="20" t="s">
        <v>306</v>
      </c>
      <c r="B157" s="17">
        <v>440</v>
      </c>
      <c r="C157" s="17">
        <v>167.43</v>
      </c>
      <c r="D157" s="12" t="s">
        <v>307</v>
      </c>
    </row>
    <row r="158" spans="1:4" ht="13.5" customHeight="1">
      <c r="A158" s="16" t="s">
        <v>308</v>
      </c>
      <c r="B158" s="17">
        <v>2821</v>
      </c>
      <c r="C158" s="17">
        <v>128.02000000000001</v>
      </c>
      <c r="D158" s="13" t="s">
        <v>309</v>
      </c>
    </row>
    <row r="159" spans="1:4" ht="13.5" customHeight="1">
      <c r="A159" s="16" t="s">
        <v>310</v>
      </c>
      <c r="B159" s="17">
        <v>1597</v>
      </c>
      <c r="C159" s="17">
        <v>202.54</v>
      </c>
      <c r="D159" s="12" t="s">
        <v>311</v>
      </c>
    </row>
    <row r="160" spans="1:4" ht="13.5" customHeight="1">
      <c r="A160" s="16" t="s">
        <v>312</v>
      </c>
      <c r="B160" s="17">
        <v>6453</v>
      </c>
      <c r="C160" s="17">
        <v>119.66</v>
      </c>
      <c r="D160" s="12" t="s">
        <v>313</v>
      </c>
    </row>
    <row r="161" spans="1:4" ht="13.5" customHeight="1">
      <c r="A161" s="16" t="s">
        <v>314</v>
      </c>
      <c r="B161" s="17">
        <v>3106</v>
      </c>
      <c r="C161" s="17">
        <v>99.12</v>
      </c>
      <c r="D161" s="12" t="s">
        <v>315</v>
      </c>
    </row>
    <row r="162" spans="1:4" ht="13.5" customHeight="1">
      <c r="A162" s="16" t="s">
        <v>316</v>
      </c>
      <c r="B162" s="17">
        <v>2245</v>
      </c>
      <c r="C162" s="17">
        <v>104.38</v>
      </c>
      <c r="D162" s="12" t="s">
        <v>317</v>
      </c>
    </row>
    <row r="163" spans="1:4" ht="13.5" customHeight="1">
      <c r="A163" s="16" t="s">
        <v>318</v>
      </c>
      <c r="B163" s="17">
        <v>2025</v>
      </c>
      <c r="C163" s="17">
        <v>134</v>
      </c>
      <c r="D163" s="12" t="s">
        <v>319</v>
      </c>
    </row>
    <row r="164" spans="1:4" ht="13.5" customHeight="1">
      <c r="A164" s="16" t="s">
        <v>320</v>
      </c>
      <c r="B164" s="17">
        <v>1937</v>
      </c>
      <c r="C164" s="17">
        <v>123.01</v>
      </c>
      <c r="D164" s="12" t="s">
        <v>321</v>
      </c>
    </row>
    <row r="165" spans="1:4" ht="13.5" customHeight="1">
      <c r="A165" s="16" t="s">
        <v>322</v>
      </c>
      <c r="B165" s="17">
        <v>4566</v>
      </c>
      <c r="C165" s="17">
        <v>160.97999999999999</v>
      </c>
      <c r="D165" s="12" t="s">
        <v>323</v>
      </c>
    </row>
    <row r="166" spans="1:4" ht="13.5" customHeight="1">
      <c r="A166" s="16" t="s">
        <v>324</v>
      </c>
      <c r="B166" s="17">
        <v>1168</v>
      </c>
      <c r="C166" s="17">
        <v>135.43</v>
      </c>
      <c r="D166" s="12" t="s">
        <v>325</v>
      </c>
    </row>
    <row r="167" spans="1:4" ht="13.5" customHeight="1">
      <c r="A167" s="16" t="s">
        <v>326</v>
      </c>
      <c r="B167" s="17">
        <v>2245</v>
      </c>
      <c r="C167" s="17">
        <v>102.46</v>
      </c>
      <c r="D167" s="12" t="s">
        <v>327</v>
      </c>
    </row>
    <row r="168" spans="1:4" ht="13.5" customHeight="1">
      <c r="A168" s="16" t="s">
        <v>328</v>
      </c>
      <c r="B168" s="22">
        <v>4487</v>
      </c>
      <c r="C168" s="17">
        <v>99.12</v>
      </c>
      <c r="D168" s="12" t="s">
        <v>323</v>
      </c>
    </row>
    <row r="169" spans="1:4" ht="13.5" customHeight="1">
      <c r="A169" s="16" t="s">
        <v>329</v>
      </c>
      <c r="B169" s="17">
        <v>2394</v>
      </c>
      <c r="C169" s="17">
        <v>124.44</v>
      </c>
      <c r="D169" s="12" t="s">
        <v>330</v>
      </c>
    </row>
    <row r="170" spans="1:4" ht="13.5" customHeight="1">
      <c r="A170" s="16" t="s">
        <v>331</v>
      </c>
      <c r="B170" s="17">
        <v>5557</v>
      </c>
      <c r="C170" s="17">
        <v>113.69</v>
      </c>
      <c r="D170" s="12" t="s">
        <v>332</v>
      </c>
    </row>
    <row r="171" spans="1:4" ht="13.5" customHeight="1">
      <c r="A171" s="16" t="s">
        <v>333</v>
      </c>
      <c r="B171" s="17">
        <v>1168</v>
      </c>
      <c r="C171" s="17">
        <v>225.23</v>
      </c>
      <c r="D171" s="12" t="s">
        <v>334</v>
      </c>
    </row>
    <row r="172" spans="1:4" ht="13.5" customHeight="1">
      <c r="A172" s="16" t="s">
        <v>335</v>
      </c>
      <c r="B172" s="17">
        <v>298</v>
      </c>
      <c r="C172" s="17">
        <v>158.35</v>
      </c>
      <c r="D172" s="12" t="s">
        <v>336</v>
      </c>
    </row>
    <row r="173" spans="1:4" ht="13.5" customHeight="1">
      <c r="A173" s="16" t="s">
        <v>337</v>
      </c>
      <c r="B173" s="17">
        <v>655</v>
      </c>
      <c r="C173" s="17">
        <v>149.52000000000001</v>
      </c>
      <c r="D173" s="12" t="s">
        <v>338</v>
      </c>
    </row>
    <row r="174" spans="1:4" ht="13.5" customHeight="1">
      <c r="A174" s="16" t="s">
        <v>339</v>
      </c>
      <c r="B174" s="17">
        <v>1090</v>
      </c>
      <c r="C174" s="17">
        <v>112.97</v>
      </c>
      <c r="D174" s="12" t="s">
        <v>340</v>
      </c>
    </row>
    <row r="175" spans="1:4" ht="13.5" customHeight="1">
      <c r="A175" s="16" t="s">
        <v>341</v>
      </c>
      <c r="B175" s="17">
        <v>1090</v>
      </c>
      <c r="C175" s="17">
        <v>112.97</v>
      </c>
      <c r="D175" s="12" t="s">
        <v>342</v>
      </c>
    </row>
    <row r="176" spans="1:4" ht="13.5" customHeight="1">
      <c r="A176" s="16" t="s">
        <v>343</v>
      </c>
      <c r="B176" s="17">
        <v>751</v>
      </c>
      <c r="C176" s="17">
        <v>153.82</v>
      </c>
      <c r="D176" s="12" t="s">
        <v>344</v>
      </c>
    </row>
    <row r="177" spans="1:4" ht="13.5" customHeight="1">
      <c r="A177" s="16" t="s">
        <v>345</v>
      </c>
      <c r="B177" s="17">
        <v>1064</v>
      </c>
      <c r="C177" s="17">
        <v>153.82</v>
      </c>
      <c r="D177" s="12" t="s">
        <v>346</v>
      </c>
    </row>
    <row r="178" spans="1:4" ht="13.5" customHeight="1">
      <c r="A178" s="16" t="s">
        <v>347</v>
      </c>
      <c r="B178" s="17">
        <v>1690</v>
      </c>
      <c r="C178" s="17">
        <v>112.97</v>
      </c>
      <c r="D178" s="12" t="s">
        <v>348</v>
      </c>
    </row>
    <row r="179" spans="1:4" ht="13.5" customHeight="1">
      <c r="A179" s="16" t="s">
        <v>349</v>
      </c>
      <c r="B179" s="17">
        <v>1001</v>
      </c>
      <c r="C179" s="17">
        <v>117.75</v>
      </c>
      <c r="D179" s="12" t="s">
        <v>350</v>
      </c>
    </row>
    <row r="180" spans="1:4" ht="13.5" customHeight="1">
      <c r="A180" s="16" t="s">
        <v>351</v>
      </c>
      <c r="B180" s="17">
        <v>1016</v>
      </c>
      <c r="C180" s="17">
        <v>187.49</v>
      </c>
      <c r="D180" s="12" t="s">
        <v>352</v>
      </c>
    </row>
    <row r="181" spans="1:4" ht="13.5" customHeight="1">
      <c r="A181" s="16" t="s">
        <v>353</v>
      </c>
      <c r="B181" s="17">
        <v>1654</v>
      </c>
      <c r="C181" s="17">
        <v>103.66</v>
      </c>
      <c r="D181" s="12" t="s">
        <v>354</v>
      </c>
    </row>
    <row r="182" spans="1:4" ht="13.5" customHeight="1">
      <c r="A182" s="16" t="s">
        <v>355</v>
      </c>
      <c r="B182" s="17">
        <v>260</v>
      </c>
      <c r="C182" s="17">
        <v>114</v>
      </c>
      <c r="D182" s="12" t="s">
        <v>355</v>
      </c>
    </row>
    <row r="183" spans="1:4" ht="13.5" customHeight="1">
      <c r="A183" s="16" t="s">
        <v>356</v>
      </c>
      <c r="B183" s="17">
        <v>1686</v>
      </c>
      <c r="C183" s="17">
        <v>103.42</v>
      </c>
      <c r="D183" s="12" t="s">
        <v>357</v>
      </c>
    </row>
    <row r="184" spans="1:4" ht="13.5" customHeight="1">
      <c r="A184" s="16" t="s">
        <v>358</v>
      </c>
      <c r="B184" s="17">
        <v>5575</v>
      </c>
      <c r="C184" s="17">
        <v>106.53</v>
      </c>
      <c r="D184" s="12" t="s">
        <v>359</v>
      </c>
    </row>
    <row r="185" spans="1:4" ht="13.5" customHeight="1">
      <c r="A185" s="16" t="s">
        <v>360</v>
      </c>
      <c r="B185" s="17">
        <v>1783</v>
      </c>
      <c r="C185" s="17">
        <v>103.42</v>
      </c>
      <c r="D185" s="12" t="s">
        <v>361</v>
      </c>
    </row>
    <row r="186" spans="1:4" ht="13.5" customHeight="1">
      <c r="A186" s="16" t="s">
        <v>362</v>
      </c>
      <c r="B186" s="17">
        <v>1847</v>
      </c>
      <c r="C186" s="17">
        <v>117.75</v>
      </c>
      <c r="D186" s="12" t="s">
        <v>363</v>
      </c>
    </row>
    <row r="187" spans="1:4" ht="13.5" customHeight="1">
      <c r="A187" s="16" t="s">
        <v>364</v>
      </c>
      <c r="B187" s="17">
        <v>2761</v>
      </c>
      <c r="C187" s="17">
        <v>165.28</v>
      </c>
      <c r="D187" s="12" t="s">
        <v>365</v>
      </c>
    </row>
    <row r="188" spans="1:4" ht="13.5" customHeight="1">
      <c r="A188" s="16" t="s">
        <v>366</v>
      </c>
      <c r="B188" s="17">
        <v>3219</v>
      </c>
      <c r="C188" s="17">
        <v>133.99</v>
      </c>
      <c r="D188" s="12" t="s">
        <v>367</v>
      </c>
    </row>
    <row r="189" spans="1:4" ht="13.5" customHeight="1">
      <c r="A189" s="16" t="s">
        <v>368</v>
      </c>
      <c r="B189" s="17">
        <v>1334</v>
      </c>
      <c r="C189" s="17">
        <v>97.45</v>
      </c>
      <c r="D189" s="12" t="s">
        <v>369</v>
      </c>
    </row>
    <row r="190" spans="1:4" ht="13.5" customHeight="1">
      <c r="A190" s="16" t="s">
        <v>370</v>
      </c>
      <c r="B190" s="17">
        <v>3952</v>
      </c>
      <c r="C190" s="17">
        <v>117.75</v>
      </c>
      <c r="D190" s="12" t="s">
        <v>371</v>
      </c>
    </row>
    <row r="191" spans="1:4" ht="13.5" customHeight="1">
      <c r="A191" s="16" t="s">
        <v>372</v>
      </c>
      <c r="B191" s="17">
        <v>2248</v>
      </c>
      <c r="C191" s="17">
        <v>112.02</v>
      </c>
      <c r="D191" s="12" t="s">
        <v>361</v>
      </c>
    </row>
    <row r="192" spans="1:4" ht="13.5" customHeight="1">
      <c r="A192" s="16" t="s">
        <v>373</v>
      </c>
      <c r="B192" s="17">
        <v>1579</v>
      </c>
      <c r="C192" s="17">
        <v>117.75</v>
      </c>
      <c r="D192" s="12" t="s">
        <v>374</v>
      </c>
    </row>
    <row r="193" spans="1:4" ht="13.5" customHeight="1">
      <c r="A193" s="16" t="s">
        <v>375</v>
      </c>
      <c r="B193" s="17">
        <v>619</v>
      </c>
      <c r="C193" s="17">
        <v>103.42</v>
      </c>
      <c r="D193" s="12" t="s">
        <v>376</v>
      </c>
    </row>
    <row r="194" spans="1:4" ht="13.5" customHeight="1">
      <c r="A194" s="16" t="s">
        <v>377</v>
      </c>
      <c r="B194" s="17">
        <v>983</v>
      </c>
      <c r="C194" s="17">
        <v>154.06</v>
      </c>
      <c r="D194" s="12" t="s">
        <v>378</v>
      </c>
    </row>
    <row r="195" spans="1:4" ht="13.5" customHeight="1">
      <c r="A195" s="16" t="s">
        <v>379</v>
      </c>
      <c r="B195" s="17">
        <v>619</v>
      </c>
      <c r="C195" s="17">
        <v>85.27</v>
      </c>
      <c r="D195" s="12" t="s">
        <v>380</v>
      </c>
    </row>
    <row r="196" spans="1:4" ht="13.5" customHeight="1">
      <c r="A196" s="16" t="s">
        <v>381</v>
      </c>
      <c r="B196" s="17">
        <v>1122</v>
      </c>
      <c r="C196" s="17">
        <v>225.95</v>
      </c>
      <c r="D196" s="12" t="s">
        <v>382</v>
      </c>
    </row>
    <row r="197" spans="1:4" ht="13.5" customHeight="1">
      <c r="A197" s="16" t="s">
        <v>383</v>
      </c>
      <c r="B197" s="17">
        <v>1145</v>
      </c>
      <c r="C197" s="17">
        <v>105.09</v>
      </c>
      <c r="D197" s="12" t="s">
        <v>384</v>
      </c>
    </row>
    <row r="198" spans="1:4" ht="13.5" customHeight="1">
      <c r="A198" s="16" t="s">
        <v>385</v>
      </c>
      <c r="B198" s="17">
        <v>810</v>
      </c>
      <c r="C198" s="17">
        <v>482.47</v>
      </c>
      <c r="D198" s="12" t="s">
        <v>385</v>
      </c>
    </row>
    <row r="199" spans="1:4" ht="13.5" customHeight="1">
      <c r="A199" s="16" t="s">
        <v>386</v>
      </c>
      <c r="B199" s="17">
        <v>1145</v>
      </c>
      <c r="C199" s="17">
        <v>105.09</v>
      </c>
      <c r="D199" s="12" t="s">
        <v>387</v>
      </c>
    </row>
    <row r="200" spans="1:4" ht="13.5" customHeight="1">
      <c r="A200" s="16" t="s">
        <v>7</v>
      </c>
      <c r="B200" s="17">
        <v>690</v>
      </c>
      <c r="C200" s="17">
        <v>158.35</v>
      </c>
      <c r="D200" s="12" t="s">
        <v>388</v>
      </c>
    </row>
    <row r="201" spans="1:4" ht="13.5" customHeight="1">
      <c r="A201" s="16" t="s">
        <v>389</v>
      </c>
      <c r="B201" s="17">
        <v>708</v>
      </c>
      <c r="C201" s="17">
        <v>236.94</v>
      </c>
      <c r="D201" s="12" t="s">
        <v>390</v>
      </c>
    </row>
    <row r="202" spans="1:4" ht="13.5" customHeight="1">
      <c r="A202" s="16" t="s">
        <v>391</v>
      </c>
      <c r="B202" s="17">
        <v>2138</v>
      </c>
      <c r="C202" s="17">
        <v>122.05</v>
      </c>
      <c r="D202" s="12" t="s">
        <v>392</v>
      </c>
    </row>
    <row r="203" spans="1:4" ht="13.5" customHeight="1">
      <c r="A203" s="16" t="s">
        <v>393</v>
      </c>
      <c r="B203" s="17">
        <v>664</v>
      </c>
      <c r="C203" s="17">
        <v>134.22999999999999</v>
      </c>
      <c r="D203" s="12" t="s">
        <v>394</v>
      </c>
    </row>
    <row r="204" spans="1:4" ht="13.5" customHeight="1">
      <c r="A204" s="16" t="s">
        <v>395</v>
      </c>
      <c r="B204" s="18">
        <v>664</v>
      </c>
      <c r="C204" s="17">
        <v>158.35</v>
      </c>
      <c r="D204" s="12" t="s">
        <v>396</v>
      </c>
    </row>
    <row r="205" spans="1:4" ht="13.5" customHeight="1">
      <c r="A205" s="16" t="s">
        <v>397</v>
      </c>
      <c r="B205" s="17">
        <v>967</v>
      </c>
      <c r="C205" s="17">
        <v>201.35</v>
      </c>
      <c r="D205" s="12" t="s">
        <v>398</v>
      </c>
    </row>
    <row r="206" spans="1:4" ht="13.5" customHeight="1">
      <c r="A206" s="16" t="s">
        <v>399</v>
      </c>
      <c r="B206" s="17">
        <v>1139</v>
      </c>
      <c r="C206" s="17">
        <v>138.05000000000001</v>
      </c>
      <c r="D206" s="12" t="s">
        <v>400</v>
      </c>
    </row>
    <row r="207" spans="1:4" ht="13.5" customHeight="1">
      <c r="A207" s="16" t="s">
        <v>401</v>
      </c>
      <c r="B207" s="17">
        <v>669</v>
      </c>
      <c r="C207" s="17">
        <v>181.28</v>
      </c>
      <c r="D207" s="12" t="s">
        <v>402</v>
      </c>
    </row>
    <row r="208" spans="1:4" ht="13.5" customHeight="1">
      <c r="A208" s="16" t="s">
        <v>403</v>
      </c>
      <c r="B208" s="17">
        <v>967</v>
      </c>
      <c r="C208" s="17">
        <v>201.35</v>
      </c>
      <c r="D208" s="12" t="s">
        <v>400</v>
      </c>
    </row>
    <row r="209" spans="1:4" ht="13.5" customHeight="1">
      <c r="A209" s="16" t="s">
        <v>404</v>
      </c>
      <c r="B209" s="17">
        <v>985</v>
      </c>
      <c r="C209" s="17">
        <v>181.28</v>
      </c>
      <c r="D209" s="12" t="s">
        <v>405</v>
      </c>
    </row>
    <row r="210" spans="1:4" ht="13.5" customHeight="1">
      <c r="A210" s="16" t="s">
        <v>406</v>
      </c>
      <c r="B210" s="17">
        <v>437</v>
      </c>
      <c r="C210" s="17">
        <v>250</v>
      </c>
      <c r="D210" s="12" t="s">
        <v>407</v>
      </c>
    </row>
    <row r="211" spans="1:4" ht="13.5" customHeight="1">
      <c r="A211" s="16" t="s">
        <v>408</v>
      </c>
      <c r="B211" s="18">
        <v>437</v>
      </c>
      <c r="C211" s="17">
        <v>234.07</v>
      </c>
      <c r="D211" s="12" t="s">
        <v>409</v>
      </c>
    </row>
    <row r="212" spans="1:4" ht="13.5" customHeight="1">
      <c r="A212" s="16" t="s">
        <v>410</v>
      </c>
      <c r="B212" s="17">
        <v>1139</v>
      </c>
      <c r="C212" s="17">
        <v>138.05000000000001</v>
      </c>
      <c r="D212" s="12" t="s">
        <v>411</v>
      </c>
    </row>
    <row r="213" spans="1:4" ht="13.5" customHeight="1">
      <c r="A213" s="16" t="s">
        <v>412</v>
      </c>
      <c r="B213" s="18">
        <v>603</v>
      </c>
      <c r="C213" s="17">
        <v>874.18</v>
      </c>
      <c r="D213" s="12" t="s">
        <v>413</v>
      </c>
    </row>
    <row r="214" spans="1:4" ht="13.5" customHeight="1">
      <c r="A214" s="16" t="s">
        <v>414</v>
      </c>
      <c r="B214" s="17">
        <v>105</v>
      </c>
      <c r="C214" s="17">
        <v>92</v>
      </c>
      <c r="D214" s="12" t="s">
        <v>414</v>
      </c>
    </row>
    <row r="215" spans="1:4" ht="13.5" customHeight="1">
      <c r="A215" s="16" t="s">
        <v>415</v>
      </c>
      <c r="B215" s="17">
        <v>603</v>
      </c>
      <c r="C215" s="17">
        <v>396.48</v>
      </c>
      <c r="D215" s="12" t="s">
        <v>416</v>
      </c>
    </row>
    <row r="216" spans="1:4" ht="13.5" customHeight="1">
      <c r="A216" s="16" t="s">
        <v>417</v>
      </c>
      <c r="B216" s="17">
        <v>1036</v>
      </c>
      <c r="C216" s="17">
        <v>108.8</v>
      </c>
      <c r="D216" s="12" t="s">
        <v>418</v>
      </c>
    </row>
    <row r="217" spans="1:4" ht="13.5" customHeight="1">
      <c r="A217" s="16" t="s">
        <v>419</v>
      </c>
      <c r="B217" s="17">
        <v>110</v>
      </c>
      <c r="C217" s="17">
        <v>150.47</v>
      </c>
      <c r="D217" s="12" t="s">
        <v>419</v>
      </c>
    </row>
    <row r="218" spans="1:4" ht="13.5" customHeight="1">
      <c r="A218" s="16" t="s">
        <v>420</v>
      </c>
      <c r="B218" s="17">
        <v>106</v>
      </c>
      <c r="C218" s="17">
        <v>80.489999999999995</v>
      </c>
      <c r="D218" s="12" t="s">
        <v>420</v>
      </c>
    </row>
    <row r="219" spans="1:4" ht="13.5" customHeight="1">
      <c r="A219" s="16" t="s">
        <v>421</v>
      </c>
      <c r="B219" s="17">
        <v>440</v>
      </c>
      <c r="C219" s="17">
        <v>108.91</v>
      </c>
      <c r="D219" s="12" t="s">
        <v>422</v>
      </c>
    </row>
    <row r="220" spans="1:4" ht="13.5" customHeight="1">
      <c r="A220" s="16" t="s">
        <v>423</v>
      </c>
      <c r="B220" s="17">
        <v>690</v>
      </c>
      <c r="C220" s="17">
        <v>109.15</v>
      </c>
      <c r="D220" s="12" t="s">
        <v>424</v>
      </c>
    </row>
    <row r="221" spans="1:4" ht="13.5" customHeight="1">
      <c r="A221" s="16" t="s">
        <v>425</v>
      </c>
      <c r="B221" s="17">
        <v>1090</v>
      </c>
      <c r="C221" s="17">
        <v>149.04</v>
      </c>
      <c r="D221" s="12" t="s">
        <v>426</v>
      </c>
    </row>
    <row r="222" spans="1:4" ht="13.5" customHeight="1">
      <c r="A222" s="16" t="s">
        <v>427</v>
      </c>
      <c r="B222" s="17">
        <v>310</v>
      </c>
      <c r="C222" s="17">
        <v>587.55999999999995</v>
      </c>
      <c r="D222" s="12" t="s">
        <v>428</v>
      </c>
    </row>
    <row r="223" spans="1:4" ht="13.5" customHeight="1">
      <c r="A223" s="16" t="s">
        <v>429</v>
      </c>
      <c r="B223" s="17">
        <v>81</v>
      </c>
      <c r="C223" s="17">
        <v>485.81</v>
      </c>
      <c r="D223" s="12" t="s">
        <v>430</v>
      </c>
    </row>
    <row r="224" spans="1:4" ht="13.5" customHeight="1">
      <c r="A224" s="16" t="s">
        <v>431</v>
      </c>
      <c r="B224" s="17">
        <v>200</v>
      </c>
      <c r="C224" s="17">
        <v>792.97</v>
      </c>
      <c r="D224" s="12" t="s">
        <v>432</v>
      </c>
    </row>
    <row r="225" spans="1:4" ht="13.5" customHeight="1">
      <c r="A225" s="16" t="s">
        <v>433</v>
      </c>
      <c r="B225" s="17">
        <v>177.33</v>
      </c>
      <c r="C225" s="17">
        <v>581.99</v>
      </c>
      <c r="D225" s="12" t="s">
        <v>434</v>
      </c>
    </row>
    <row r="226" spans="1:4" ht="13.5" customHeight="1">
      <c r="A226" s="16" t="s">
        <v>435</v>
      </c>
      <c r="B226" s="17">
        <v>170</v>
      </c>
      <c r="C226" s="17">
        <v>594.73</v>
      </c>
      <c r="D226" s="12" t="s">
        <v>436</v>
      </c>
    </row>
    <row r="227" spans="1:4" ht="13.5" customHeight="1">
      <c r="A227" s="16" t="s">
        <v>437</v>
      </c>
      <c r="B227" s="17">
        <v>424</v>
      </c>
      <c r="C227" s="17">
        <v>795.36</v>
      </c>
      <c r="D227" s="12" t="s">
        <v>438</v>
      </c>
    </row>
    <row r="228" spans="1:4" ht="13.5" customHeight="1">
      <c r="A228" s="16" t="s">
        <v>439</v>
      </c>
      <c r="B228" s="17">
        <v>245</v>
      </c>
      <c r="C228" s="17">
        <v>632.94000000000005</v>
      </c>
      <c r="D228" s="12" t="s">
        <v>440</v>
      </c>
    </row>
    <row r="229" spans="1:4" ht="13.5" customHeight="1">
      <c r="A229" s="16" t="s">
        <v>441</v>
      </c>
      <c r="B229" s="17">
        <v>424</v>
      </c>
      <c r="C229" s="17">
        <v>902.84</v>
      </c>
      <c r="D229" s="12" t="s">
        <v>442</v>
      </c>
    </row>
    <row r="230" spans="1:4" ht="13.5" customHeight="1">
      <c r="A230" s="16" t="s">
        <v>443</v>
      </c>
      <c r="B230" s="17">
        <v>101.07</v>
      </c>
      <c r="C230" s="17">
        <v>881</v>
      </c>
      <c r="D230" s="12" t="s">
        <v>444</v>
      </c>
    </row>
    <row r="231" spans="1:4" ht="13.5" customHeight="1">
      <c r="A231" s="16" t="s">
        <v>445</v>
      </c>
      <c r="B231" s="17">
        <v>60.04</v>
      </c>
      <c r="C231" s="17">
        <v>630</v>
      </c>
      <c r="D231" s="12" t="s">
        <v>446</v>
      </c>
    </row>
    <row r="232" spans="1:4" ht="13.5" customHeight="1">
      <c r="A232" s="16" t="s">
        <v>447</v>
      </c>
      <c r="B232" s="17">
        <v>153</v>
      </c>
      <c r="C232" s="17">
        <v>667</v>
      </c>
      <c r="D232" s="12" t="s">
        <v>448</v>
      </c>
    </row>
    <row r="233" spans="1:4" ht="13.5" customHeight="1">
      <c r="A233" s="16" t="s">
        <v>449</v>
      </c>
      <c r="B233" s="17">
        <v>247</v>
      </c>
      <c r="C233" s="17">
        <v>878.95</v>
      </c>
      <c r="D233" s="12" t="s">
        <v>450</v>
      </c>
    </row>
    <row r="234" spans="1:4" ht="13.5" customHeight="1">
      <c r="A234" s="16" t="s">
        <v>451</v>
      </c>
      <c r="B234" s="17">
        <v>138</v>
      </c>
      <c r="C234" s="17">
        <v>473.23</v>
      </c>
      <c r="D234" s="12" t="s">
        <v>452</v>
      </c>
    </row>
    <row r="235" spans="1:4" ht="13.5" customHeight="1">
      <c r="A235" s="16" t="s">
        <v>453</v>
      </c>
      <c r="B235" s="17">
        <v>166</v>
      </c>
      <c r="C235" s="17">
        <v>597.11</v>
      </c>
      <c r="D235" s="12" t="s">
        <v>454</v>
      </c>
    </row>
    <row r="236" spans="1:4" ht="13.5" customHeight="1">
      <c r="A236" s="16" t="s">
        <v>455</v>
      </c>
      <c r="B236" s="17">
        <v>117</v>
      </c>
      <c r="C236" s="17">
        <v>465.75</v>
      </c>
      <c r="D236" s="12" t="s">
        <v>456</v>
      </c>
    </row>
    <row r="237" spans="1:4" ht="13.5" customHeight="1">
      <c r="A237" s="16" t="s">
        <v>457</v>
      </c>
      <c r="B237" s="17">
        <v>188</v>
      </c>
      <c r="C237" s="17">
        <v>568.45000000000005</v>
      </c>
      <c r="D237" s="12" t="s">
        <v>458</v>
      </c>
    </row>
    <row r="238" spans="1:4" ht="13.5" customHeight="1">
      <c r="A238" s="16" t="s">
        <v>459</v>
      </c>
      <c r="B238" s="17">
        <v>226</v>
      </c>
      <c r="C238" s="17">
        <v>592.34</v>
      </c>
      <c r="D238" s="12" t="s">
        <v>460</v>
      </c>
    </row>
    <row r="239" spans="1:4" ht="13.5" customHeight="1">
      <c r="A239" s="16" t="s">
        <v>461</v>
      </c>
      <c r="B239" s="17">
        <v>71</v>
      </c>
      <c r="C239" s="17">
        <v>123</v>
      </c>
      <c r="D239" s="12" t="s">
        <v>462</v>
      </c>
    </row>
    <row r="240" spans="1:4" ht="13.5" customHeight="1">
      <c r="A240" s="16" t="s">
        <v>463</v>
      </c>
      <c r="B240" s="17">
        <v>428</v>
      </c>
      <c r="C240" s="17">
        <v>795.36</v>
      </c>
      <c r="D240" s="12" t="s">
        <v>464</v>
      </c>
    </row>
    <row r="241" spans="1:4" ht="13.5" customHeight="1">
      <c r="A241" s="16" t="s">
        <v>465</v>
      </c>
      <c r="B241" s="17">
        <v>357</v>
      </c>
      <c r="C241" s="17">
        <v>785.8</v>
      </c>
      <c r="D241" s="12" t="s">
        <v>466</v>
      </c>
    </row>
    <row r="242" spans="1:4" ht="13.5" customHeight="1">
      <c r="A242" s="16" t="s">
        <v>467</v>
      </c>
      <c r="B242" s="17">
        <v>263</v>
      </c>
      <c r="C242" s="17">
        <v>795.36</v>
      </c>
      <c r="D242" s="12" t="s">
        <v>468</v>
      </c>
    </row>
    <row r="243" spans="1:4" ht="13.5" customHeight="1">
      <c r="A243" s="16" t="s">
        <v>469</v>
      </c>
      <c r="B243" s="17">
        <v>210</v>
      </c>
      <c r="C243" s="17">
        <v>587.55999999999995</v>
      </c>
      <c r="D243" s="12" t="s">
        <v>470</v>
      </c>
    </row>
    <row r="244" spans="1:4" ht="13.5" customHeight="1">
      <c r="A244" s="16" t="s">
        <v>471</v>
      </c>
      <c r="B244" s="17">
        <v>383</v>
      </c>
      <c r="C244" s="17">
        <v>566</v>
      </c>
      <c r="D244" s="12" t="s">
        <v>472</v>
      </c>
    </row>
    <row r="245" spans="1:4" ht="13.5" customHeight="1">
      <c r="A245" s="16" t="s">
        <v>473</v>
      </c>
      <c r="B245" s="17">
        <v>197</v>
      </c>
      <c r="C245" s="17">
        <v>795.36</v>
      </c>
      <c r="D245" s="12" t="s">
        <v>474</v>
      </c>
    </row>
    <row r="246" spans="1:4" ht="13.5" customHeight="1">
      <c r="A246" s="16" t="s">
        <v>475</v>
      </c>
      <c r="B246" s="17">
        <v>180</v>
      </c>
      <c r="C246" s="17">
        <v>582.78</v>
      </c>
      <c r="D246" s="12" t="s">
        <v>476</v>
      </c>
    </row>
    <row r="247" spans="1:4" ht="13.5" customHeight="1">
      <c r="A247" s="16" t="s">
        <v>477</v>
      </c>
      <c r="B247" s="17">
        <v>267</v>
      </c>
      <c r="C247" s="17">
        <v>887.07</v>
      </c>
      <c r="D247" s="12" t="s">
        <v>478</v>
      </c>
    </row>
    <row r="248" spans="1:4" ht="13.5" customHeight="1">
      <c r="A248" s="16" t="s">
        <v>479</v>
      </c>
      <c r="B248" s="17">
        <v>782</v>
      </c>
      <c r="C248" s="17">
        <v>795.36</v>
      </c>
      <c r="D248" s="12" t="s">
        <v>480</v>
      </c>
    </row>
    <row r="249" spans="1:4" ht="13.5" customHeight="1">
      <c r="A249" s="16" t="s">
        <v>481</v>
      </c>
      <c r="B249" s="17">
        <v>81</v>
      </c>
      <c r="C249" s="17">
        <v>618.61</v>
      </c>
      <c r="D249" s="12" t="s">
        <v>482</v>
      </c>
    </row>
    <row r="250" spans="1:4" ht="13.5" customHeight="1">
      <c r="A250" s="16" t="s">
        <v>483</v>
      </c>
      <c r="B250" s="17">
        <v>269</v>
      </c>
      <c r="C250" s="17">
        <v>795.36</v>
      </c>
      <c r="D250" s="12" t="s">
        <v>484</v>
      </c>
    </row>
    <row r="251" spans="1:4" ht="13.5" customHeight="1">
      <c r="A251" s="16" t="s">
        <v>485</v>
      </c>
      <c r="B251" s="17">
        <v>681</v>
      </c>
      <c r="C251" s="17">
        <v>652.04999999999995</v>
      </c>
      <c r="D251" s="12" t="s">
        <v>486</v>
      </c>
    </row>
    <row r="252" spans="1:4" ht="13.5" customHeight="1">
      <c r="A252" s="16" t="s">
        <v>487</v>
      </c>
      <c r="B252" s="17">
        <v>267</v>
      </c>
      <c r="C252" s="17">
        <v>881</v>
      </c>
      <c r="D252" s="12" t="s">
        <v>488</v>
      </c>
    </row>
    <row r="253" spans="1:4" ht="13.5" customHeight="1">
      <c r="A253" s="16" t="s">
        <v>489</v>
      </c>
      <c r="B253" s="17">
        <v>210</v>
      </c>
      <c r="C253" s="17">
        <v>730.87</v>
      </c>
      <c r="D253" s="12" t="s">
        <v>490</v>
      </c>
    </row>
    <row r="254" spans="1:4" ht="13.5" customHeight="1">
      <c r="A254" s="16" t="s">
        <v>491</v>
      </c>
      <c r="B254" s="17">
        <v>539.29999999999995</v>
      </c>
      <c r="C254" s="17">
        <v>880</v>
      </c>
      <c r="D254" s="12" t="s">
        <v>492</v>
      </c>
    </row>
    <row r="255" spans="1:4" ht="13.5" customHeight="1">
      <c r="A255" s="16" t="s">
        <v>493</v>
      </c>
      <c r="B255" s="18">
        <v>110</v>
      </c>
      <c r="C255" s="17">
        <v>353.49</v>
      </c>
      <c r="D255" s="12" t="s">
        <v>494</v>
      </c>
    </row>
    <row r="256" spans="1:4" ht="13.5" customHeight="1">
      <c r="A256" s="16" t="s">
        <v>495</v>
      </c>
      <c r="B256" s="17">
        <v>30</v>
      </c>
      <c r="C256" s="17">
        <v>180</v>
      </c>
      <c r="D256" s="12" t="s">
        <v>495</v>
      </c>
    </row>
    <row r="257" spans="1:4" ht="13.5" customHeight="1">
      <c r="A257" s="16" t="s">
        <v>496</v>
      </c>
      <c r="B257" s="17">
        <v>290</v>
      </c>
      <c r="C257" s="17">
        <v>26.03</v>
      </c>
      <c r="D257" s="12" t="s">
        <v>497</v>
      </c>
    </row>
    <row r="258" spans="1:4" ht="13.5" customHeight="1">
      <c r="A258" s="16" t="s">
        <v>498</v>
      </c>
      <c r="B258" s="18">
        <v>326</v>
      </c>
      <c r="C258" s="17">
        <v>324.83</v>
      </c>
      <c r="D258" s="12" t="s">
        <v>499</v>
      </c>
    </row>
    <row r="259" spans="1:4" ht="13.5" customHeight="1">
      <c r="A259" s="16" t="s">
        <v>500</v>
      </c>
      <c r="B259" s="18">
        <v>112</v>
      </c>
      <c r="C259" s="17">
        <v>0</v>
      </c>
      <c r="D259" s="12" t="s">
        <v>501</v>
      </c>
    </row>
    <row r="260" spans="1:4" ht="13.5" customHeight="1">
      <c r="A260" s="16" t="s">
        <v>502</v>
      </c>
      <c r="B260" s="17">
        <v>137</v>
      </c>
      <c r="C260" s="17">
        <v>32.01</v>
      </c>
      <c r="D260" s="12" t="s">
        <v>503</v>
      </c>
    </row>
    <row r="261" spans="1:4" ht="13.5" customHeight="1">
      <c r="A261" s="16" t="s">
        <v>504</v>
      </c>
      <c r="B261" s="17">
        <v>35</v>
      </c>
      <c r="C261" s="18">
        <v>16</v>
      </c>
      <c r="D261" s="12" t="s">
        <v>505</v>
      </c>
    </row>
    <row r="262" spans="1:4" ht="13.5" customHeight="1">
      <c r="A262" s="16" t="s">
        <v>506</v>
      </c>
      <c r="B262" s="17">
        <v>21</v>
      </c>
      <c r="C262" s="17">
        <v>46.34</v>
      </c>
      <c r="D262" s="12" t="s">
        <v>507</v>
      </c>
    </row>
    <row r="263" spans="1:4" ht="13.5" customHeight="1">
      <c r="A263" s="16" t="s">
        <v>508</v>
      </c>
      <c r="B263" s="17">
        <v>21</v>
      </c>
      <c r="C263" s="17">
        <v>44</v>
      </c>
      <c r="D263" s="12" t="s">
        <v>509</v>
      </c>
    </row>
    <row r="264" spans="1:4" ht="13.5" customHeight="1">
      <c r="A264" s="16" t="s">
        <v>510</v>
      </c>
      <c r="B264" s="17">
        <v>44</v>
      </c>
      <c r="C264" s="17">
        <v>47.53</v>
      </c>
      <c r="D264" s="12" t="s">
        <v>511</v>
      </c>
    </row>
    <row r="265" spans="1:4" ht="13.5" customHeight="1">
      <c r="A265" s="16" t="s">
        <v>512</v>
      </c>
      <c r="B265" s="18">
        <v>220</v>
      </c>
      <c r="C265" s="18">
        <v>12</v>
      </c>
      <c r="D265" s="12" t="s">
        <v>513</v>
      </c>
    </row>
    <row r="266" spans="1:4" ht="13.5" customHeight="1">
      <c r="A266" s="16" t="s">
        <v>514</v>
      </c>
      <c r="B266" s="17">
        <v>30</v>
      </c>
      <c r="C266" s="17">
        <v>275.14999999999998</v>
      </c>
      <c r="D266" s="12" t="s">
        <v>514</v>
      </c>
    </row>
    <row r="267" spans="1:4" ht="13.5" customHeight="1">
      <c r="A267" s="16" t="s">
        <v>515</v>
      </c>
      <c r="B267" s="17">
        <v>90.55</v>
      </c>
      <c r="C267" s="17">
        <v>100</v>
      </c>
      <c r="D267" s="12" t="s">
        <v>516</v>
      </c>
    </row>
    <row r="268" spans="1:4" ht="13.5" customHeight="1">
      <c r="A268" s="16" t="s">
        <v>517</v>
      </c>
      <c r="B268" s="18">
        <v>15</v>
      </c>
      <c r="C268" s="17">
        <v>57.8</v>
      </c>
      <c r="D268" s="12" t="s">
        <v>518</v>
      </c>
    </row>
    <row r="269" spans="1:4" ht="13.5" customHeight="1">
      <c r="A269" s="16" t="s">
        <v>519</v>
      </c>
      <c r="B269" s="17">
        <v>96</v>
      </c>
      <c r="C269" s="17">
        <v>180</v>
      </c>
      <c r="D269" s="12" t="s">
        <v>520</v>
      </c>
    </row>
    <row r="270" spans="1:4" ht="13.5" customHeight="1">
      <c r="A270" s="16" t="s">
        <v>521</v>
      </c>
      <c r="B270" s="17">
        <v>30</v>
      </c>
      <c r="C270" s="17">
        <v>81</v>
      </c>
      <c r="D270" s="12" t="s">
        <v>522</v>
      </c>
    </row>
    <row r="271" spans="1:4" ht="13.5" customHeight="1">
      <c r="A271" s="16" t="s">
        <v>523</v>
      </c>
      <c r="B271" s="17">
        <v>845</v>
      </c>
      <c r="C271" s="17">
        <v>208</v>
      </c>
      <c r="D271" s="12" t="s">
        <v>524</v>
      </c>
    </row>
    <row r="272" spans="1:4" ht="13.5" customHeight="1">
      <c r="A272" s="16" t="s">
        <v>525</v>
      </c>
      <c r="B272" s="17">
        <v>219</v>
      </c>
      <c r="C272" s="17">
        <v>353.73</v>
      </c>
      <c r="D272" s="12" t="s">
        <v>526</v>
      </c>
    </row>
    <row r="273" spans="1:4" ht="13.5" customHeight="1">
      <c r="A273" s="16" t="s">
        <v>527</v>
      </c>
      <c r="B273" s="18">
        <v>203</v>
      </c>
      <c r="C273" s="18">
        <v>238</v>
      </c>
      <c r="D273" s="12" t="s">
        <v>528</v>
      </c>
    </row>
    <row r="274" spans="1:4" ht="13.5" customHeight="1">
      <c r="A274" s="16" t="s">
        <v>529</v>
      </c>
      <c r="B274" s="17">
        <v>79</v>
      </c>
      <c r="C274" s="17">
        <v>283.99</v>
      </c>
      <c r="D274" s="12" t="s">
        <v>530</v>
      </c>
    </row>
    <row r="275" spans="1:4" ht="13.5" customHeight="1">
      <c r="A275" s="16" t="s">
        <v>531</v>
      </c>
      <c r="B275" s="17">
        <v>30</v>
      </c>
      <c r="C275" s="17">
        <v>180</v>
      </c>
      <c r="D275" s="12" t="s">
        <v>532</v>
      </c>
    </row>
    <row r="276" spans="1:4" ht="13.5" customHeight="1">
      <c r="A276" s="16" t="s">
        <v>533</v>
      </c>
      <c r="B276" s="17">
        <v>73.400000000000006</v>
      </c>
      <c r="C276" s="17">
        <v>96.02</v>
      </c>
      <c r="D276" s="12" t="s">
        <v>534</v>
      </c>
    </row>
    <row r="277" spans="1:4" ht="13.5" customHeight="1">
      <c r="A277" s="16" t="s">
        <v>535</v>
      </c>
      <c r="B277" s="17">
        <v>250</v>
      </c>
      <c r="C277" s="17">
        <v>22.45</v>
      </c>
      <c r="D277" s="12" t="s">
        <v>536</v>
      </c>
    </row>
    <row r="278" spans="1:4" ht="13.5" customHeight="1">
      <c r="A278" s="16" t="s">
        <v>537</v>
      </c>
      <c r="B278" s="17">
        <v>75</v>
      </c>
      <c r="C278" s="17">
        <v>310.5</v>
      </c>
      <c r="D278" s="12" t="s">
        <v>538</v>
      </c>
    </row>
    <row r="279" spans="1:4" ht="13.5" customHeight="1">
      <c r="A279" s="16" t="s">
        <v>539</v>
      </c>
      <c r="B279" s="17">
        <v>30</v>
      </c>
      <c r="C279" s="17">
        <v>81</v>
      </c>
      <c r="D279" s="12" t="s">
        <v>540</v>
      </c>
    </row>
    <row r="280" spans="1:4" ht="13.5" customHeight="1">
      <c r="A280" s="16" t="s">
        <v>541</v>
      </c>
      <c r="B280" s="17">
        <v>40.090000000000003</v>
      </c>
      <c r="C280" s="17">
        <v>403.65</v>
      </c>
      <c r="D280" s="12" t="s">
        <v>542</v>
      </c>
    </row>
    <row r="281" spans="1:4" ht="13.5" customHeight="1">
      <c r="A281" s="16" t="s">
        <v>543</v>
      </c>
      <c r="B281" s="17">
        <v>71</v>
      </c>
      <c r="C281" s="17">
        <v>22.36</v>
      </c>
      <c r="D281" s="12" t="s">
        <v>544</v>
      </c>
    </row>
    <row r="282" spans="1:4" ht="13.5" customHeight="1">
      <c r="A282" s="16" t="s">
        <v>545</v>
      </c>
      <c r="B282" s="17">
        <v>30</v>
      </c>
      <c r="C282" s="18">
        <v>321</v>
      </c>
      <c r="D282" s="12" t="s">
        <v>546</v>
      </c>
    </row>
    <row r="283" spans="1:4" ht="13.5" customHeight="1">
      <c r="A283" s="16" t="s">
        <v>547</v>
      </c>
      <c r="B283" s="18">
        <v>148</v>
      </c>
      <c r="C283" s="17">
        <v>341.55</v>
      </c>
      <c r="D283" s="12" t="s">
        <v>548</v>
      </c>
    </row>
    <row r="284" spans="1:4" ht="13.5" customHeight="1">
      <c r="A284" s="16" t="s">
        <v>549</v>
      </c>
      <c r="B284" s="18">
        <v>15</v>
      </c>
      <c r="C284" s="18">
        <v>19.12</v>
      </c>
      <c r="D284" s="12" t="s">
        <v>550</v>
      </c>
    </row>
    <row r="285" spans="1:4" ht="13.5" customHeight="1">
      <c r="A285" s="16" t="s">
        <v>551</v>
      </c>
      <c r="B285" s="17">
        <v>96.8</v>
      </c>
      <c r="C285" s="17">
        <v>118.95</v>
      </c>
      <c r="D285" s="12" t="s">
        <v>551</v>
      </c>
    </row>
    <row r="286" spans="1:4" ht="13.5" customHeight="1">
      <c r="A286" s="16" t="s">
        <v>552</v>
      </c>
      <c r="B286" s="17">
        <v>30</v>
      </c>
      <c r="C286" s="17">
        <v>21.97</v>
      </c>
      <c r="D286" s="12" t="s">
        <v>553</v>
      </c>
    </row>
    <row r="287" spans="1:4" ht="13.5" customHeight="1">
      <c r="A287" s="16" t="s">
        <v>554</v>
      </c>
      <c r="B287" s="17">
        <v>30</v>
      </c>
      <c r="C287" s="17">
        <v>44</v>
      </c>
      <c r="D287" s="12" t="s">
        <v>555</v>
      </c>
    </row>
    <row r="288" spans="1:4" ht="13.5" customHeight="1">
      <c r="A288" s="16" t="s">
        <v>556</v>
      </c>
      <c r="B288" s="17">
        <v>154</v>
      </c>
      <c r="C288" s="17">
        <v>0</v>
      </c>
      <c r="D288" s="12" t="s">
        <v>557</v>
      </c>
    </row>
    <row r="289" spans="1:4" ht="13.5" customHeight="1">
      <c r="A289" s="16" t="s">
        <v>558</v>
      </c>
      <c r="B289" s="18">
        <v>30</v>
      </c>
      <c r="C289" s="18">
        <v>405</v>
      </c>
      <c r="D289" s="12" t="s">
        <v>559</v>
      </c>
    </row>
    <row r="290" spans="1:4" ht="13.5" customHeight="1">
      <c r="A290" s="16" t="s">
        <v>560</v>
      </c>
      <c r="B290" s="17">
        <v>30</v>
      </c>
      <c r="C290" s="18">
        <v>291</v>
      </c>
      <c r="D290" s="12" t="s">
        <v>561</v>
      </c>
    </row>
    <row r="291" spans="1:4" ht="13.5" customHeight="1">
      <c r="A291" s="16" t="s">
        <v>562</v>
      </c>
      <c r="B291" s="17">
        <v>162.19999999999999</v>
      </c>
      <c r="C291" s="17">
        <v>24</v>
      </c>
      <c r="D291" s="12" t="s">
        <v>563</v>
      </c>
    </row>
    <row r="292" spans="1:4" ht="13.5" customHeight="1">
      <c r="A292" s="21" t="s">
        <v>564</v>
      </c>
      <c r="B292" s="17">
        <v>21</v>
      </c>
      <c r="C292" s="18">
        <v>44</v>
      </c>
      <c r="D292" s="12" t="s">
        <v>565</v>
      </c>
    </row>
    <row r="293" spans="1:4" ht="13.5" customHeight="1">
      <c r="A293" s="16" t="s">
        <v>566</v>
      </c>
      <c r="B293" s="18">
        <v>15</v>
      </c>
      <c r="C293" s="17">
        <v>44</v>
      </c>
      <c r="D293" s="12" t="s">
        <v>567</v>
      </c>
    </row>
    <row r="294" spans="1:4" ht="13.5" customHeight="1">
      <c r="A294" s="21" t="s">
        <v>568</v>
      </c>
      <c r="B294" s="17">
        <v>21</v>
      </c>
      <c r="C294" s="17">
        <v>44</v>
      </c>
      <c r="D294" s="12" t="s">
        <v>569</v>
      </c>
    </row>
    <row r="295" spans="1:4" ht="13.5" customHeight="1">
      <c r="A295" s="16" t="s">
        <v>570</v>
      </c>
      <c r="B295" s="18">
        <v>26</v>
      </c>
      <c r="C295" s="17">
        <v>58.01</v>
      </c>
      <c r="D295" s="12" t="s">
        <v>571</v>
      </c>
    </row>
    <row r="296" spans="1:4" ht="13.5" customHeight="1">
      <c r="A296" s="16" t="s">
        <v>572</v>
      </c>
      <c r="B296" s="17">
        <v>131</v>
      </c>
      <c r="C296" s="17">
        <v>248.4</v>
      </c>
      <c r="D296" s="12" t="s">
        <v>573</v>
      </c>
    </row>
    <row r="297" spans="1:4" ht="13.5" customHeight="1">
      <c r="A297" s="16" t="s">
        <v>574</v>
      </c>
      <c r="B297" s="17">
        <v>153</v>
      </c>
      <c r="C297" s="17">
        <v>728.48</v>
      </c>
      <c r="D297" s="12" t="s">
        <v>574</v>
      </c>
    </row>
    <row r="298" spans="1:4" ht="13.5" customHeight="1">
      <c r="A298" s="16" t="s">
        <v>575</v>
      </c>
      <c r="B298" s="18">
        <v>110</v>
      </c>
      <c r="C298" s="17">
        <v>277.06</v>
      </c>
      <c r="D298" s="12" t="s">
        <v>576</v>
      </c>
    </row>
    <row r="299" spans="1:4" ht="13.5" customHeight="1">
      <c r="A299" s="16" t="s">
        <v>577</v>
      </c>
      <c r="B299" s="17">
        <v>360</v>
      </c>
      <c r="C299" s="17">
        <v>535.01</v>
      </c>
      <c r="D299" s="12" t="s">
        <v>578</v>
      </c>
    </row>
    <row r="300" spans="1:4" ht="13.5" customHeight="1">
      <c r="A300" s="16" t="s">
        <v>579</v>
      </c>
      <c r="B300" s="17">
        <v>21</v>
      </c>
      <c r="C300" s="17">
        <v>48.96</v>
      </c>
      <c r="D300" s="12" t="s">
        <v>580</v>
      </c>
    </row>
    <row r="301" spans="1:4" ht="13.5" customHeight="1">
      <c r="A301" s="16" t="s">
        <v>581</v>
      </c>
      <c r="B301" s="17">
        <v>226</v>
      </c>
      <c r="C301" s="17">
        <v>537.64</v>
      </c>
      <c r="D301" s="12" t="s">
        <v>582</v>
      </c>
    </row>
    <row r="302" spans="1:4" ht="13.5" customHeight="1">
      <c r="A302" s="16" t="s">
        <v>583</v>
      </c>
      <c r="B302" s="17">
        <v>13.7</v>
      </c>
      <c r="C302" s="17">
        <v>431</v>
      </c>
      <c r="D302" s="12" t="s">
        <v>584</v>
      </c>
    </row>
    <row r="303" spans="1:4" ht="13.5" customHeight="1">
      <c r="A303" s="16" t="s">
        <v>585</v>
      </c>
      <c r="B303" s="18">
        <v>18</v>
      </c>
      <c r="C303" s="18">
        <v>63.18</v>
      </c>
      <c r="D303" s="12" t="s">
        <v>586</v>
      </c>
    </row>
    <row r="304" spans="1:4" ht="13.5" customHeight="1">
      <c r="A304" s="16" t="s">
        <v>587</v>
      </c>
      <c r="B304" s="18">
        <v>406</v>
      </c>
      <c r="C304" s="18">
        <v>356</v>
      </c>
      <c r="D304" s="12" t="s">
        <v>588</v>
      </c>
    </row>
    <row r="305" spans="1:4" ht="13.5" customHeight="1">
      <c r="A305" s="16" t="s">
        <v>589</v>
      </c>
      <c r="B305" s="18">
        <v>15</v>
      </c>
      <c r="C305" s="17">
        <v>56.13</v>
      </c>
      <c r="D305" s="12" t="s">
        <v>590</v>
      </c>
    </row>
    <row r="306" spans="1:4" ht="13.5" customHeight="1">
      <c r="A306" s="16" t="s">
        <v>591</v>
      </c>
      <c r="B306" s="18">
        <v>417</v>
      </c>
      <c r="C306" s="17">
        <v>76</v>
      </c>
      <c r="D306" s="12" t="s">
        <v>592</v>
      </c>
    </row>
    <row r="307" spans="1:4" ht="13.5" customHeight="1">
      <c r="A307" s="16" t="s">
        <v>593</v>
      </c>
      <c r="B307" s="17">
        <v>315</v>
      </c>
      <c r="C307" s="17">
        <v>22.45</v>
      </c>
      <c r="D307" s="12" t="s">
        <v>594</v>
      </c>
    </row>
    <row r="308" spans="1:4" ht="13.5" customHeight="1">
      <c r="A308" s="16" t="s">
        <v>595</v>
      </c>
      <c r="B308" s="18">
        <v>18</v>
      </c>
      <c r="C308" s="17">
        <v>62.1</v>
      </c>
      <c r="D308" s="12" t="s">
        <v>596</v>
      </c>
    </row>
    <row r="309" spans="1:4" ht="13.5" customHeight="1">
      <c r="A309" s="16" t="s">
        <v>597</v>
      </c>
      <c r="B309" s="17">
        <v>30</v>
      </c>
      <c r="C309" s="17">
        <v>180</v>
      </c>
      <c r="D309" s="12" t="s">
        <v>597</v>
      </c>
    </row>
    <row r="310" spans="1:4" ht="13.5" customHeight="1">
      <c r="A310" s="16" t="s">
        <v>598</v>
      </c>
      <c r="B310" s="17">
        <v>29</v>
      </c>
      <c r="C310" s="17">
        <v>58.04</v>
      </c>
      <c r="D310" s="12" t="s">
        <v>599</v>
      </c>
    </row>
    <row r="311" spans="1:4" ht="13.5" customHeight="1">
      <c r="A311" s="16" t="s">
        <v>600</v>
      </c>
      <c r="B311" s="17">
        <v>20</v>
      </c>
      <c r="C311" s="17">
        <v>0</v>
      </c>
      <c r="D311" s="12" t="s">
        <v>601</v>
      </c>
    </row>
    <row r="312" spans="1:4" ht="13.5" customHeight="1">
      <c r="A312" s="16" t="s">
        <v>602</v>
      </c>
      <c r="B312" s="17">
        <v>67</v>
      </c>
      <c r="C312" s="17">
        <v>28</v>
      </c>
      <c r="D312" s="12" t="s">
        <v>602</v>
      </c>
    </row>
    <row r="313" spans="1:4" ht="13.5" customHeight="1">
      <c r="A313" s="16" t="s">
        <v>603</v>
      </c>
      <c r="B313" s="17">
        <v>35</v>
      </c>
      <c r="C313" s="17">
        <v>29.62</v>
      </c>
      <c r="D313" s="12" t="s">
        <v>604</v>
      </c>
    </row>
    <row r="314" spans="1:4" ht="13.5" customHeight="1">
      <c r="A314" s="16" t="s">
        <v>605</v>
      </c>
      <c r="B314" s="17">
        <v>210</v>
      </c>
      <c r="C314" s="17">
        <v>532.63</v>
      </c>
      <c r="D314" s="12" t="s">
        <v>606</v>
      </c>
    </row>
    <row r="315" spans="1:4" ht="13.5" customHeight="1">
      <c r="A315" s="16" t="s">
        <v>607</v>
      </c>
      <c r="B315" s="17">
        <v>70</v>
      </c>
      <c r="C315" s="17">
        <v>142</v>
      </c>
      <c r="D315" s="12" t="s">
        <v>608</v>
      </c>
    </row>
    <row r="316" spans="1:4" ht="13.5" customHeight="1">
      <c r="A316" s="16" t="s">
        <v>609</v>
      </c>
      <c r="B316" s="18">
        <v>417</v>
      </c>
      <c r="C316" s="17">
        <v>509.7</v>
      </c>
      <c r="D316" s="12" t="s">
        <v>610</v>
      </c>
    </row>
    <row r="317" spans="1:4" ht="13.5" customHeight="1">
      <c r="A317" s="16" t="s">
        <v>611</v>
      </c>
      <c r="B317" s="17">
        <v>290</v>
      </c>
      <c r="C317" s="17">
        <v>22.45</v>
      </c>
      <c r="D317" s="12" t="s">
        <v>612</v>
      </c>
    </row>
    <row r="318" spans="1:4" ht="13.5" customHeight="1">
      <c r="A318" s="16" t="s">
        <v>613</v>
      </c>
      <c r="B318" s="18">
        <v>96</v>
      </c>
      <c r="C318" s="17">
        <v>60</v>
      </c>
      <c r="D318" s="12" t="s">
        <v>614</v>
      </c>
    </row>
    <row r="319" spans="1:4" ht="13.5" customHeight="1">
      <c r="A319" s="16" t="s">
        <v>615</v>
      </c>
      <c r="B319" s="17">
        <v>117</v>
      </c>
      <c r="C319" s="17">
        <v>360.66</v>
      </c>
      <c r="D319" s="12" t="s">
        <v>616</v>
      </c>
    </row>
    <row r="320" spans="1:4" ht="13.5" customHeight="1">
      <c r="A320" s="16" t="s">
        <v>617</v>
      </c>
      <c r="B320" s="17">
        <v>30</v>
      </c>
      <c r="C320" s="17">
        <v>180</v>
      </c>
      <c r="D320" s="12" t="s">
        <v>618</v>
      </c>
    </row>
    <row r="321" spans="1:4" ht="13.5" customHeight="1">
      <c r="A321" s="16" t="s">
        <v>619</v>
      </c>
      <c r="B321" s="17">
        <v>30</v>
      </c>
      <c r="C321" s="17">
        <v>180</v>
      </c>
      <c r="D321" s="12" t="s">
        <v>620</v>
      </c>
    </row>
    <row r="322" spans="1:4" ht="13.5" customHeight="1">
      <c r="A322" s="16" t="s">
        <v>621</v>
      </c>
      <c r="B322" s="17">
        <v>30</v>
      </c>
      <c r="C322" s="18">
        <v>359</v>
      </c>
      <c r="D322" s="12" t="s">
        <v>622</v>
      </c>
    </row>
    <row r="323" spans="1:4" ht="13.5" customHeight="1">
      <c r="A323" s="16" t="s">
        <v>623</v>
      </c>
      <c r="B323" s="18">
        <v>163</v>
      </c>
      <c r="C323" s="18">
        <v>139</v>
      </c>
      <c r="D323" s="12" t="s">
        <v>624</v>
      </c>
    </row>
    <row r="324" spans="1:4" ht="13.5" customHeight="1">
      <c r="A324" s="16" t="s">
        <v>625</v>
      </c>
      <c r="B324" s="18">
        <v>18</v>
      </c>
      <c r="C324" s="17">
        <v>52.55</v>
      </c>
      <c r="D324" s="12" t="s">
        <v>626</v>
      </c>
    </row>
    <row r="325" spans="1:4" ht="13.5" customHeight="1">
      <c r="A325" s="16" t="s">
        <v>627</v>
      </c>
      <c r="B325" s="18">
        <v>165</v>
      </c>
      <c r="C325" s="18">
        <v>78</v>
      </c>
      <c r="D325" s="12" t="s">
        <v>628</v>
      </c>
    </row>
    <row r="326" spans="1:4" ht="13.5" customHeight="1">
      <c r="A326" s="16" t="s">
        <v>629</v>
      </c>
      <c r="B326" s="18">
        <v>85</v>
      </c>
      <c r="C326" s="17">
        <v>68.790000000000006</v>
      </c>
      <c r="D326" s="12" t="s">
        <v>630</v>
      </c>
    </row>
    <row r="327" spans="1:4" ht="13.5" customHeight="1">
      <c r="A327" s="16" t="s">
        <v>631</v>
      </c>
      <c r="B327" s="18">
        <v>474</v>
      </c>
      <c r="C327" s="18">
        <v>399</v>
      </c>
      <c r="D327" s="12" t="s">
        <v>632</v>
      </c>
    </row>
    <row r="328" spans="1:4" ht="13.5" customHeight="1">
      <c r="A328" s="16" t="s">
        <v>633</v>
      </c>
      <c r="B328" s="17">
        <v>1341</v>
      </c>
      <c r="C328" s="17">
        <v>0</v>
      </c>
      <c r="D328" s="12" t="s">
        <v>634</v>
      </c>
    </row>
    <row r="329" spans="1:4" ht="13.5" customHeight="1">
      <c r="A329" s="16" t="s">
        <v>635</v>
      </c>
      <c r="B329" s="17">
        <v>44</v>
      </c>
      <c r="C329" s="17">
        <v>37.69</v>
      </c>
      <c r="D329" s="12" t="s">
        <v>636</v>
      </c>
    </row>
    <row r="330" spans="1:4" ht="13.5" customHeight="1">
      <c r="A330" s="16" t="s">
        <v>637</v>
      </c>
      <c r="B330" s="17">
        <v>410</v>
      </c>
      <c r="C330" s="17">
        <v>566.05999999999995</v>
      </c>
      <c r="D330" s="12" t="s">
        <v>638</v>
      </c>
    </row>
    <row r="331" spans="1:4" ht="13.5" customHeight="1">
      <c r="A331" s="16" t="s">
        <v>639</v>
      </c>
      <c r="B331" s="17">
        <v>137</v>
      </c>
      <c r="C331" s="17">
        <v>22.45</v>
      </c>
      <c r="D331" s="12" t="s">
        <v>640</v>
      </c>
    </row>
    <row r="332" spans="1:4" ht="13.5" customHeight="1">
      <c r="A332" s="16" t="s">
        <v>641</v>
      </c>
      <c r="B332" s="18">
        <v>78</v>
      </c>
      <c r="C332" s="17">
        <v>353.49</v>
      </c>
      <c r="D332" s="12" t="s">
        <v>642</v>
      </c>
    </row>
    <row r="333" spans="1:4" ht="13.5" customHeight="1">
      <c r="A333" s="16" t="s">
        <v>643</v>
      </c>
      <c r="B333" s="17">
        <v>280</v>
      </c>
      <c r="C333" s="17">
        <v>139.01</v>
      </c>
      <c r="D333" s="12" t="s">
        <v>644</v>
      </c>
    </row>
    <row r="334" spans="1:4" ht="13.5" customHeight="1">
      <c r="A334" s="16" t="s">
        <v>645</v>
      </c>
      <c r="B334" s="17">
        <v>30</v>
      </c>
      <c r="C334" s="17">
        <v>147</v>
      </c>
      <c r="D334" s="12" t="s">
        <v>646</v>
      </c>
    </row>
    <row r="335" spans="1:4" ht="13.5" customHeight="1">
      <c r="A335" s="16" t="s">
        <v>647</v>
      </c>
      <c r="B335" s="17">
        <v>21</v>
      </c>
      <c r="C335" s="17">
        <v>29.92</v>
      </c>
      <c r="D335" s="12" t="s">
        <v>648</v>
      </c>
    </row>
    <row r="336" spans="1:4" ht="13.5" customHeight="1">
      <c r="A336" s="16" t="s">
        <v>649</v>
      </c>
      <c r="B336" s="18">
        <v>162</v>
      </c>
      <c r="C336" s="17">
        <v>29.86</v>
      </c>
      <c r="D336" s="12" t="s">
        <v>650</v>
      </c>
    </row>
    <row r="337" spans="1:4" ht="13.5" customHeight="1">
      <c r="A337" s="16" t="s">
        <v>651</v>
      </c>
      <c r="B337" s="18">
        <v>112</v>
      </c>
      <c r="C337" s="17">
        <v>406.04</v>
      </c>
      <c r="D337" s="12" t="s">
        <v>652</v>
      </c>
    </row>
    <row r="338" spans="1:4" ht="13.5" customHeight="1">
      <c r="A338" s="16" t="s">
        <v>653</v>
      </c>
      <c r="B338" s="18">
        <v>35</v>
      </c>
      <c r="C338" s="17">
        <v>406.04</v>
      </c>
      <c r="D338" s="12" t="s">
        <v>654</v>
      </c>
    </row>
    <row r="339" spans="1:4" ht="13.5" customHeight="1">
      <c r="A339" s="16" t="s">
        <v>655</v>
      </c>
      <c r="B339" s="17">
        <v>35</v>
      </c>
      <c r="C339" s="17">
        <v>369</v>
      </c>
      <c r="D339" s="12" t="s">
        <v>656</v>
      </c>
    </row>
    <row r="340" spans="1:4" ht="13.5" customHeight="1">
      <c r="A340" s="16" t="s">
        <v>657</v>
      </c>
      <c r="B340" s="17">
        <v>265</v>
      </c>
      <c r="C340" s="17">
        <v>353.49</v>
      </c>
      <c r="D340" s="12" t="s">
        <v>658</v>
      </c>
    </row>
    <row r="341" spans="1:4" ht="13.5" customHeight="1">
      <c r="A341" s="16" t="s">
        <v>659</v>
      </c>
      <c r="B341" s="18">
        <v>101.5</v>
      </c>
      <c r="C341" s="17">
        <v>355.88</v>
      </c>
      <c r="D341" s="12" t="s">
        <v>660</v>
      </c>
    </row>
    <row r="342" spans="1:4" ht="13.5" customHeight="1">
      <c r="A342" s="16" t="s">
        <v>661</v>
      </c>
      <c r="B342" s="17">
        <v>87</v>
      </c>
      <c r="C342" s="17">
        <v>246.01</v>
      </c>
      <c r="D342" s="12" t="s">
        <v>662</v>
      </c>
    </row>
    <row r="343" spans="1:4" ht="13.5" customHeight="1">
      <c r="A343" s="16" t="s">
        <v>663</v>
      </c>
      <c r="B343" s="17">
        <v>77</v>
      </c>
      <c r="C343" s="17">
        <v>277.06</v>
      </c>
      <c r="D343" s="12" t="s">
        <v>664</v>
      </c>
    </row>
    <row r="344" spans="1:4" ht="13.5" customHeight="1">
      <c r="A344" s="16" t="s">
        <v>665</v>
      </c>
      <c r="B344" s="17">
        <v>71</v>
      </c>
      <c r="C344" s="17">
        <v>346.33</v>
      </c>
      <c r="D344" s="12" t="s">
        <v>666</v>
      </c>
    </row>
    <row r="345" spans="1:4" ht="13.5" customHeight="1">
      <c r="A345" s="16" t="s">
        <v>667</v>
      </c>
      <c r="B345" s="17">
        <v>83</v>
      </c>
      <c r="C345" s="17">
        <v>329.13</v>
      </c>
      <c r="D345" s="12" t="s">
        <v>667</v>
      </c>
    </row>
    <row r="346" spans="1:4" ht="13.5" customHeight="1">
      <c r="A346" s="16" t="s">
        <v>668</v>
      </c>
      <c r="B346" s="17">
        <v>71</v>
      </c>
      <c r="C346" s="17">
        <v>351</v>
      </c>
      <c r="D346" s="12" t="s">
        <v>668</v>
      </c>
    </row>
    <row r="347" spans="1:4" ht="13.5" customHeight="1">
      <c r="A347" s="16" t="s">
        <v>669</v>
      </c>
      <c r="B347" s="17">
        <v>80</v>
      </c>
      <c r="C347" s="17">
        <v>353.49</v>
      </c>
      <c r="D347" s="12" t="s">
        <v>670</v>
      </c>
    </row>
    <row r="348" spans="1:4" ht="13.5" customHeight="1">
      <c r="A348" s="16" t="s">
        <v>671</v>
      </c>
      <c r="B348" s="17">
        <v>28</v>
      </c>
      <c r="C348" s="17">
        <v>330.24</v>
      </c>
      <c r="D348" s="12" t="s">
        <v>672</v>
      </c>
    </row>
    <row r="349" spans="1:4" ht="13.5" customHeight="1">
      <c r="A349" s="16" t="s">
        <v>673</v>
      </c>
      <c r="B349" s="17">
        <v>34</v>
      </c>
      <c r="C349" s="17">
        <v>76.430000000000007</v>
      </c>
      <c r="D349" s="12" t="s">
        <v>674</v>
      </c>
    </row>
    <row r="350" spans="1:4" ht="13.5" customHeight="1">
      <c r="A350" s="16" t="s">
        <v>675</v>
      </c>
      <c r="B350" s="17">
        <v>59</v>
      </c>
      <c r="C350" s="17">
        <v>334.38</v>
      </c>
      <c r="D350" s="12" t="s">
        <v>676</v>
      </c>
    </row>
    <row r="351" spans="1:4" ht="13.5" customHeight="1">
      <c r="A351" s="16" t="s">
        <v>677</v>
      </c>
      <c r="B351" s="17">
        <v>73</v>
      </c>
      <c r="C351" s="17">
        <v>349.9</v>
      </c>
      <c r="D351" s="12" t="s">
        <v>678</v>
      </c>
    </row>
    <row r="352" spans="1:4" ht="13.5" customHeight="1">
      <c r="A352" s="16" t="s">
        <v>679</v>
      </c>
      <c r="B352" s="17">
        <v>217</v>
      </c>
      <c r="C352" s="17">
        <v>370</v>
      </c>
      <c r="D352" s="12" t="s">
        <v>680</v>
      </c>
    </row>
    <row r="353" spans="1:4" ht="13.5" customHeight="1">
      <c r="A353" s="16" t="s">
        <v>681</v>
      </c>
      <c r="B353" s="17">
        <v>62.1</v>
      </c>
      <c r="C353" s="17">
        <v>174.84</v>
      </c>
      <c r="D353" s="12" t="s">
        <v>682</v>
      </c>
    </row>
    <row r="354" spans="1:4" ht="13.5" customHeight="1">
      <c r="A354" s="16" t="s">
        <v>683</v>
      </c>
      <c r="B354" s="17">
        <v>35</v>
      </c>
      <c r="C354" s="17">
        <v>360.66</v>
      </c>
      <c r="D354" s="12" t="s">
        <v>684</v>
      </c>
    </row>
    <row r="355" spans="1:4" ht="13.5" customHeight="1">
      <c r="A355" s="16" t="s">
        <v>685</v>
      </c>
      <c r="B355" s="17">
        <v>59</v>
      </c>
      <c r="C355" s="17">
        <v>334.38</v>
      </c>
      <c r="D355" s="12" t="s">
        <v>686</v>
      </c>
    </row>
    <row r="356" spans="1:4" ht="13.5" customHeight="1">
      <c r="A356" s="16" t="s">
        <v>687</v>
      </c>
      <c r="B356" s="17">
        <v>80</v>
      </c>
      <c r="C356" s="17">
        <v>340</v>
      </c>
      <c r="D356" s="12" t="s">
        <v>688</v>
      </c>
    </row>
    <row r="357" spans="1:4" ht="13.5" customHeight="1">
      <c r="A357" s="16" t="s">
        <v>689</v>
      </c>
      <c r="B357" s="17">
        <v>85</v>
      </c>
      <c r="C357" s="17">
        <v>353</v>
      </c>
      <c r="D357" s="12" t="s">
        <v>690</v>
      </c>
    </row>
    <row r="358" spans="1:4" ht="13.5" customHeight="1">
      <c r="A358" s="16" t="s">
        <v>691</v>
      </c>
      <c r="B358" s="17">
        <v>71</v>
      </c>
      <c r="C358" s="17">
        <v>355.88</v>
      </c>
      <c r="D358" s="12" t="s">
        <v>692</v>
      </c>
    </row>
    <row r="359" spans="1:4" ht="13.5" customHeight="1">
      <c r="A359" s="16" t="s">
        <v>693</v>
      </c>
      <c r="B359" s="17">
        <v>35</v>
      </c>
      <c r="C359" s="17">
        <v>360.66</v>
      </c>
      <c r="D359" s="12" t="s">
        <v>694</v>
      </c>
    </row>
    <row r="360" spans="1:4" ht="13.5" customHeight="1">
      <c r="A360" s="16" t="s">
        <v>695</v>
      </c>
      <c r="B360" s="17">
        <v>12</v>
      </c>
      <c r="C360" s="17">
        <v>76</v>
      </c>
      <c r="D360" s="12" t="s">
        <v>696</v>
      </c>
    </row>
    <row r="361" spans="1:4" ht="13.5" customHeight="1">
      <c r="A361" s="16" t="s">
        <v>697</v>
      </c>
      <c r="B361" s="17">
        <v>210</v>
      </c>
      <c r="C361" s="17">
        <v>200</v>
      </c>
      <c r="D361" s="12" t="s">
        <v>698</v>
      </c>
    </row>
    <row r="362" spans="1:4" ht="13.5" customHeight="1">
      <c r="A362" s="16" t="s">
        <v>699</v>
      </c>
      <c r="B362" s="17">
        <v>79</v>
      </c>
      <c r="C362" s="18">
        <v>360</v>
      </c>
      <c r="D362" s="12" t="s">
        <v>700</v>
      </c>
    </row>
    <row r="363" spans="1:4" ht="13.5" customHeight="1">
      <c r="A363" s="16" t="s">
        <v>701</v>
      </c>
      <c r="B363" s="17">
        <v>87</v>
      </c>
      <c r="C363" s="17">
        <v>366</v>
      </c>
      <c r="D363" s="12" t="s">
        <v>702</v>
      </c>
    </row>
    <row r="364" spans="1:4" ht="13.5" customHeight="1">
      <c r="A364" s="16" t="s">
        <v>703</v>
      </c>
      <c r="B364" s="17">
        <v>76</v>
      </c>
      <c r="C364" s="17">
        <v>365.43</v>
      </c>
      <c r="D364" s="12" t="s">
        <v>704</v>
      </c>
    </row>
    <row r="365" spans="1:4" ht="13.5" customHeight="1">
      <c r="A365" s="16" t="s">
        <v>705</v>
      </c>
      <c r="B365" s="17">
        <v>66</v>
      </c>
      <c r="C365" s="17">
        <v>396.48</v>
      </c>
      <c r="D365" s="12" t="s">
        <v>706</v>
      </c>
    </row>
    <row r="366" spans="1:4" ht="13.5" customHeight="1">
      <c r="A366" s="16" t="s">
        <v>707</v>
      </c>
      <c r="B366" s="17">
        <v>60</v>
      </c>
      <c r="C366" s="17">
        <v>353.49</v>
      </c>
      <c r="D366" s="12" t="s">
        <v>708</v>
      </c>
    </row>
    <row r="367" spans="1:4" ht="13.5" customHeight="1">
      <c r="A367" s="16" t="s">
        <v>709</v>
      </c>
      <c r="B367" s="17">
        <v>8</v>
      </c>
      <c r="C367" s="17">
        <v>159.07</v>
      </c>
      <c r="D367" s="12" t="s">
        <v>710</v>
      </c>
    </row>
    <row r="368" spans="1:4" ht="13.5" customHeight="1">
      <c r="A368" s="16" t="s">
        <v>711</v>
      </c>
      <c r="B368" s="17">
        <v>58.8</v>
      </c>
      <c r="C368" s="17">
        <v>342</v>
      </c>
      <c r="D368" s="12" t="s">
        <v>712</v>
      </c>
    </row>
    <row r="369" spans="1:4" ht="13.5" customHeight="1">
      <c r="A369" s="16" t="s">
        <v>713</v>
      </c>
      <c r="B369" s="17">
        <v>90</v>
      </c>
      <c r="C369" s="17">
        <v>358.27</v>
      </c>
      <c r="D369" s="12" t="s">
        <v>714</v>
      </c>
    </row>
    <row r="370" spans="1:4" ht="13.5" customHeight="1">
      <c r="A370" s="16" t="s">
        <v>715</v>
      </c>
      <c r="B370" s="17">
        <v>110</v>
      </c>
      <c r="C370" s="17">
        <v>370.21</v>
      </c>
      <c r="D370" s="12" t="s">
        <v>716</v>
      </c>
    </row>
    <row r="371" spans="1:4" ht="13.5" customHeight="1">
      <c r="A371" s="16" t="s">
        <v>717</v>
      </c>
      <c r="B371" s="17">
        <v>536</v>
      </c>
      <c r="C371" s="17">
        <v>284.23</v>
      </c>
      <c r="D371" s="12" t="s">
        <v>718</v>
      </c>
    </row>
    <row r="372" spans="1:4" ht="13.5" customHeight="1">
      <c r="A372" s="16" t="s">
        <v>719</v>
      </c>
      <c r="B372" s="17">
        <v>88.2</v>
      </c>
      <c r="C372" s="18">
        <v>368</v>
      </c>
      <c r="D372" s="12" t="s">
        <v>719</v>
      </c>
    </row>
    <row r="373" spans="1:4" ht="13.5" customHeight="1">
      <c r="A373" s="16" t="s">
        <v>720</v>
      </c>
      <c r="B373" s="17">
        <v>265</v>
      </c>
      <c r="C373" s="17">
        <v>353.49</v>
      </c>
      <c r="D373" s="12" t="s">
        <v>721</v>
      </c>
    </row>
    <row r="374" spans="1:4" ht="13.5" customHeight="1">
      <c r="A374" s="16" t="s">
        <v>722</v>
      </c>
      <c r="B374" s="17">
        <v>244</v>
      </c>
      <c r="C374" s="17">
        <v>355.16</v>
      </c>
      <c r="D374" s="12" t="s">
        <v>723</v>
      </c>
    </row>
    <row r="375" spans="1:4" ht="13.5" customHeight="1">
      <c r="A375" s="16" t="s">
        <v>724</v>
      </c>
      <c r="B375" s="17">
        <v>265</v>
      </c>
      <c r="C375" s="17">
        <v>358</v>
      </c>
      <c r="D375" s="12" t="s">
        <v>725</v>
      </c>
    </row>
    <row r="376" spans="1:4" ht="13.5" customHeight="1">
      <c r="A376" s="16" t="s">
        <v>726</v>
      </c>
      <c r="B376" s="17">
        <v>88</v>
      </c>
      <c r="C376" s="17">
        <v>327.22000000000003</v>
      </c>
      <c r="D376" s="12" t="s">
        <v>727</v>
      </c>
    </row>
    <row r="377" spans="1:4" ht="13.5" customHeight="1">
      <c r="A377" s="16" t="s">
        <v>728</v>
      </c>
      <c r="B377" s="17">
        <v>48</v>
      </c>
      <c r="C377" s="17">
        <v>344</v>
      </c>
      <c r="D377" s="12" t="s">
        <v>729</v>
      </c>
    </row>
    <row r="378" spans="1:4" ht="13.5" customHeight="1">
      <c r="A378" s="16" t="s">
        <v>730</v>
      </c>
      <c r="B378" s="17">
        <v>277</v>
      </c>
      <c r="C378" s="17">
        <v>396.48</v>
      </c>
      <c r="D378" s="12" t="s">
        <v>731</v>
      </c>
    </row>
    <row r="379" spans="1:4" ht="13.5" customHeight="1">
      <c r="A379" s="16" t="s">
        <v>732</v>
      </c>
      <c r="B379" s="17">
        <v>91</v>
      </c>
      <c r="C379" s="17">
        <v>358.27</v>
      </c>
      <c r="D379" s="12" t="s">
        <v>732</v>
      </c>
    </row>
    <row r="380" spans="1:4" ht="13.5" customHeight="1">
      <c r="A380" s="16" t="s">
        <v>733</v>
      </c>
      <c r="B380" s="17">
        <v>14.5</v>
      </c>
      <c r="C380" s="17">
        <v>98</v>
      </c>
      <c r="D380" s="12" t="s">
        <v>734</v>
      </c>
    </row>
    <row r="381" spans="1:4" ht="13.5" customHeight="1">
      <c r="A381" s="16" t="s">
        <v>735</v>
      </c>
      <c r="B381" s="17">
        <v>34</v>
      </c>
      <c r="C381" s="17">
        <v>48.75</v>
      </c>
      <c r="D381" s="12" t="s">
        <v>736</v>
      </c>
    </row>
    <row r="382" spans="1:4" ht="13.5" customHeight="1">
      <c r="A382" s="16" t="s">
        <v>737</v>
      </c>
      <c r="B382" s="17">
        <v>48</v>
      </c>
      <c r="C382" s="17">
        <v>327.22000000000003</v>
      </c>
      <c r="D382" s="12" t="s">
        <v>738</v>
      </c>
    </row>
    <row r="383" spans="1:4" ht="13.5" customHeight="1">
      <c r="A383" s="16" t="s">
        <v>739</v>
      </c>
      <c r="B383" s="17">
        <v>87</v>
      </c>
      <c r="C383" s="17">
        <v>215.2</v>
      </c>
      <c r="D383" s="12" t="s">
        <v>740</v>
      </c>
    </row>
    <row r="384" spans="1:4" ht="13.5" customHeight="1">
      <c r="A384" s="16" t="s">
        <v>741</v>
      </c>
      <c r="B384" s="17">
        <v>71</v>
      </c>
      <c r="C384" s="17">
        <v>342</v>
      </c>
      <c r="D384" s="12" t="s">
        <v>742</v>
      </c>
    </row>
    <row r="385" spans="1:6" ht="13.5" customHeight="1">
      <c r="A385" s="16" t="s">
        <v>743</v>
      </c>
      <c r="B385" s="17">
        <v>48</v>
      </c>
      <c r="C385" s="17">
        <v>355.88</v>
      </c>
      <c r="D385" s="12" t="s">
        <v>744</v>
      </c>
    </row>
    <row r="386" spans="1:6" ht="13.5" customHeight="1">
      <c r="A386" s="16" t="s">
        <v>745</v>
      </c>
      <c r="B386" s="17">
        <v>71</v>
      </c>
      <c r="C386" s="17">
        <v>351.1</v>
      </c>
      <c r="D386" s="12" t="s">
        <v>746</v>
      </c>
    </row>
    <row r="387" spans="1:6" ht="13.5" customHeight="1">
      <c r="A387" s="16" t="s">
        <v>747</v>
      </c>
      <c r="B387" s="17">
        <v>53</v>
      </c>
      <c r="C387" s="17">
        <v>327.22000000000003</v>
      </c>
      <c r="D387" s="12" t="s">
        <v>748</v>
      </c>
    </row>
    <row r="388" spans="1:6" ht="13.5" customHeight="1">
      <c r="A388" s="16" t="s">
        <v>749</v>
      </c>
      <c r="B388" s="17">
        <v>71</v>
      </c>
      <c r="C388" s="17">
        <v>351</v>
      </c>
      <c r="D388" s="12" t="s">
        <v>750</v>
      </c>
    </row>
    <row r="389" spans="1:6" ht="13.5" customHeight="1">
      <c r="A389" s="16" t="s">
        <v>751</v>
      </c>
      <c r="B389" s="17">
        <v>36</v>
      </c>
      <c r="C389" s="17">
        <v>53.26</v>
      </c>
      <c r="D389" s="12" t="s">
        <v>752</v>
      </c>
    </row>
    <row r="390" spans="1:6" ht="13.5" customHeight="1">
      <c r="A390" s="16" t="s">
        <v>753</v>
      </c>
      <c r="B390" s="17">
        <v>20</v>
      </c>
      <c r="C390" s="17">
        <v>12</v>
      </c>
      <c r="D390" s="12" t="s">
        <v>754</v>
      </c>
    </row>
    <row r="391" spans="1:6" ht="13.5" customHeight="1">
      <c r="A391" s="16" t="s">
        <v>755</v>
      </c>
      <c r="B391" s="17">
        <v>60</v>
      </c>
      <c r="C391" s="17">
        <v>25</v>
      </c>
      <c r="D391" s="12" t="s">
        <v>756</v>
      </c>
    </row>
    <row r="392" spans="1:6" ht="13.5" customHeight="1">
      <c r="A392" s="16" t="s">
        <v>757</v>
      </c>
      <c r="B392" s="17">
        <v>46</v>
      </c>
      <c r="C392" s="17">
        <v>19.03</v>
      </c>
      <c r="D392" s="12" t="s">
        <v>757</v>
      </c>
    </row>
    <row r="393" spans="1:6" ht="13.5" customHeight="1">
      <c r="A393" s="16" t="s">
        <v>758</v>
      </c>
      <c r="B393" s="18">
        <v>117</v>
      </c>
      <c r="C393" s="18">
        <v>25.5</v>
      </c>
      <c r="D393" s="12" t="s">
        <v>759</v>
      </c>
    </row>
    <row r="394" spans="1:6" ht="13.5" customHeight="1">
      <c r="A394" s="16" t="s">
        <v>760</v>
      </c>
      <c r="B394" s="18">
        <v>54.3</v>
      </c>
      <c r="C394" s="18">
        <v>141.97</v>
      </c>
      <c r="D394" s="12" t="s">
        <v>761</v>
      </c>
      <c r="F394" s="31">
        <v>60</v>
      </c>
    </row>
    <row r="395" spans="1:6" ht="13.5" customHeight="1">
      <c r="A395" s="16" t="s">
        <v>762</v>
      </c>
      <c r="B395" s="17">
        <v>20</v>
      </c>
      <c r="C395" s="17">
        <v>12.68</v>
      </c>
      <c r="D395" s="12" t="s">
        <v>763</v>
      </c>
    </row>
    <row r="396" spans="1:6" ht="13.5" customHeight="1">
      <c r="A396" s="16" t="s">
        <v>6</v>
      </c>
      <c r="B396" s="17">
        <v>33</v>
      </c>
      <c r="C396" s="17">
        <v>16.29</v>
      </c>
      <c r="D396" s="12" t="s">
        <v>764</v>
      </c>
      <c r="F396" s="31">
        <v>20</v>
      </c>
    </row>
    <row r="397" spans="1:6" ht="13.5" customHeight="1">
      <c r="A397" s="16" t="s">
        <v>765</v>
      </c>
      <c r="B397" s="17">
        <v>11</v>
      </c>
      <c r="C397" s="17">
        <v>50.4</v>
      </c>
      <c r="D397" s="12" t="s">
        <v>766</v>
      </c>
    </row>
    <row r="398" spans="1:6" ht="13.5" customHeight="1">
      <c r="A398" s="16" t="s">
        <v>767</v>
      </c>
      <c r="B398" s="17">
        <v>38</v>
      </c>
      <c r="C398" s="17">
        <v>19.09</v>
      </c>
      <c r="D398" s="12" t="s">
        <v>768</v>
      </c>
      <c r="F398" s="31">
        <v>30</v>
      </c>
    </row>
    <row r="399" spans="1:6" ht="13.5" customHeight="1">
      <c r="A399" s="16" t="s">
        <v>769</v>
      </c>
      <c r="B399" s="17">
        <v>21</v>
      </c>
      <c r="C399" s="17">
        <v>16.96</v>
      </c>
      <c r="D399" s="12" t="s">
        <v>770</v>
      </c>
    </row>
    <row r="400" spans="1:6" ht="13.5" customHeight="1">
      <c r="A400" s="16" t="s">
        <v>771</v>
      </c>
      <c r="B400" s="17">
        <v>5.14</v>
      </c>
      <c r="C400" s="18">
        <v>49</v>
      </c>
      <c r="D400" s="12" t="s">
        <v>771</v>
      </c>
    </row>
    <row r="401" spans="1:6" ht="13.5" customHeight="1">
      <c r="A401" s="16" t="s">
        <v>772</v>
      </c>
      <c r="B401" s="17">
        <v>19</v>
      </c>
      <c r="C401" s="17">
        <v>21.26</v>
      </c>
      <c r="D401" s="12" t="s">
        <v>773</v>
      </c>
    </row>
    <row r="402" spans="1:6" ht="13.5" customHeight="1">
      <c r="A402" s="16" t="s">
        <v>774</v>
      </c>
      <c r="B402" s="18">
        <v>15</v>
      </c>
      <c r="C402" s="18">
        <v>13.38</v>
      </c>
      <c r="D402" s="12" t="s">
        <v>775</v>
      </c>
    </row>
    <row r="403" spans="1:6" ht="13.5" customHeight="1">
      <c r="A403" s="16" t="s">
        <v>776</v>
      </c>
      <c r="B403" s="17">
        <v>25</v>
      </c>
      <c r="C403" s="17">
        <v>12.26</v>
      </c>
      <c r="D403" s="12" t="s">
        <v>777</v>
      </c>
    </row>
    <row r="404" spans="1:6" ht="13.5" customHeight="1">
      <c r="A404" s="16" t="s">
        <v>778</v>
      </c>
      <c r="B404" s="17">
        <v>21</v>
      </c>
      <c r="C404" s="18">
        <v>14.1</v>
      </c>
      <c r="D404" s="12" t="s">
        <v>779</v>
      </c>
    </row>
    <row r="405" spans="1:6" ht="13.5" customHeight="1">
      <c r="A405" s="16" t="s">
        <v>780</v>
      </c>
      <c r="B405" s="17">
        <f>61-26</f>
        <v>35</v>
      </c>
      <c r="C405" s="17">
        <v>14.09</v>
      </c>
      <c r="D405" s="12" t="s">
        <v>781</v>
      </c>
    </row>
    <row r="406" spans="1:6" ht="13.5" customHeight="1">
      <c r="A406" s="16" t="s">
        <v>782</v>
      </c>
      <c r="B406" s="17">
        <v>18</v>
      </c>
      <c r="C406" s="18">
        <v>16.77</v>
      </c>
      <c r="D406" s="12" t="s">
        <v>783</v>
      </c>
    </row>
    <row r="407" spans="1:6" ht="13.5" customHeight="1">
      <c r="A407" s="16" t="s">
        <v>784</v>
      </c>
      <c r="B407" s="17">
        <v>21</v>
      </c>
      <c r="C407" s="18">
        <v>16.25</v>
      </c>
      <c r="D407" s="12" t="s">
        <v>785</v>
      </c>
    </row>
    <row r="408" spans="1:6" ht="13.5" customHeight="1">
      <c r="A408" s="16" t="s">
        <v>5</v>
      </c>
      <c r="B408" s="17">
        <v>21</v>
      </c>
      <c r="C408" s="18">
        <v>22.94</v>
      </c>
      <c r="D408" s="12" t="s">
        <v>786</v>
      </c>
      <c r="F408" s="31">
        <v>30</v>
      </c>
    </row>
    <row r="409" spans="1:6" ht="13.5" customHeight="1">
      <c r="A409" s="16" t="s">
        <v>787</v>
      </c>
      <c r="B409" s="17">
        <v>37</v>
      </c>
      <c r="C409" s="17">
        <v>21.1</v>
      </c>
      <c r="D409" s="12" t="s">
        <v>788</v>
      </c>
      <c r="F409" s="31">
        <v>20</v>
      </c>
    </row>
    <row r="410" spans="1:6" ht="13.5" customHeight="1">
      <c r="A410" s="16" t="s">
        <v>789</v>
      </c>
      <c r="B410" s="17">
        <v>35</v>
      </c>
      <c r="C410" s="17">
        <v>33.200000000000003</v>
      </c>
      <c r="D410" s="13" t="s">
        <v>790</v>
      </c>
    </row>
    <row r="411" spans="1:6" ht="13.5" customHeight="1">
      <c r="A411" s="16" t="s">
        <v>1</v>
      </c>
      <c r="B411" s="17">
        <v>29</v>
      </c>
      <c r="C411" s="17">
        <v>26.75</v>
      </c>
      <c r="D411" s="12" t="s">
        <v>791</v>
      </c>
    </row>
    <row r="412" spans="1:6" ht="13.5" customHeight="1">
      <c r="A412" s="16" t="s">
        <v>792</v>
      </c>
      <c r="B412" s="17">
        <v>86</v>
      </c>
      <c r="C412" s="17">
        <v>23.14</v>
      </c>
      <c r="D412" s="12" t="s">
        <v>793</v>
      </c>
    </row>
    <row r="413" spans="1:6" ht="13.5" customHeight="1">
      <c r="A413" s="16" t="s">
        <v>794</v>
      </c>
      <c r="B413" s="17">
        <v>25</v>
      </c>
      <c r="C413" s="17">
        <v>23.51</v>
      </c>
      <c r="D413" s="12" t="s">
        <v>795</v>
      </c>
      <c r="F413" s="31">
        <v>30</v>
      </c>
    </row>
    <row r="414" spans="1:6" ht="13.5" customHeight="1">
      <c r="A414" s="16" t="s">
        <v>796</v>
      </c>
      <c r="B414" s="17">
        <v>18</v>
      </c>
      <c r="C414" s="17">
        <v>9.9</v>
      </c>
      <c r="D414" s="12" t="s">
        <v>797</v>
      </c>
    </row>
    <row r="415" spans="1:6" ht="13.5" customHeight="1">
      <c r="A415" s="16" t="s">
        <v>798</v>
      </c>
      <c r="B415" s="17">
        <v>44</v>
      </c>
      <c r="C415" s="18">
        <v>15</v>
      </c>
      <c r="D415" s="12" t="s">
        <v>798</v>
      </c>
    </row>
    <row r="416" spans="1:6" ht="13.5" customHeight="1">
      <c r="A416" s="16" t="s">
        <v>4</v>
      </c>
      <c r="B416" s="18">
        <v>15</v>
      </c>
      <c r="C416" s="18">
        <v>37.76</v>
      </c>
      <c r="D416" s="12" t="s">
        <v>799</v>
      </c>
      <c r="F416" s="31">
        <v>10</v>
      </c>
    </row>
    <row r="417" spans="1:4" ht="13.5" customHeight="1">
      <c r="A417" s="16" t="s">
        <v>800</v>
      </c>
      <c r="B417" s="17">
        <v>35</v>
      </c>
      <c r="C417" s="17">
        <v>121.49</v>
      </c>
      <c r="D417" s="12" t="s">
        <v>801</v>
      </c>
    </row>
    <row r="418" spans="1:4" ht="13.5" customHeight="1">
      <c r="A418" s="16" t="s">
        <v>802</v>
      </c>
      <c r="B418" s="17">
        <v>38</v>
      </c>
      <c r="C418" s="17">
        <v>20.399999999999999</v>
      </c>
      <c r="D418" s="12" t="s">
        <v>803</v>
      </c>
    </row>
    <row r="419" spans="1:4" ht="13.5" customHeight="1">
      <c r="A419" s="16" t="s">
        <v>804</v>
      </c>
      <c r="B419" s="17">
        <v>25</v>
      </c>
      <c r="C419" s="17">
        <v>23.66</v>
      </c>
      <c r="D419" s="12" t="s">
        <v>805</v>
      </c>
    </row>
    <row r="420" spans="1:4" ht="13.5" customHeight="1">
      <c r="A420" s="16" t="s">
        <v>806</v>
      </c>
      <c r="B420" s="17">
        <v>25</v>
      </c>
      <c r="C420" s="18">
        <v>27</v>
      </c>
      <c r="D420" s="12" t="s">
        <v>807</v>
      </c>
    </row>
    <row r="421" spans="1:4" ht="13.5" customHeight="1">
      <c r="A421" s="16" t="s">
        <v>808</v>
      </c>
      <c r="B421" s="17">
        <v>21</v>
      </c>
      <c r="C421" s="18">
        <v>14.1</v>
      </c>
      <c r="D421" s="12" t="s">
        <v>809</v>
      </c>
    </row>
    <row r="422" spans="1:4" ht="13.5" customHeight="1">
      <c r="A422" s="16" t="s">
        <v>810</v>
      </c>
      <c r="B422" s="17">
        <v>5.14</v>
      </c>
      <c r="C422" s="18">
        <v>23.42</v>
      </c>
      <c r="D422" s="12" t="s">
        <v>811</v>
      </c>
    </row>
    <row r="423" spans="1:4" ht="13.5" customHeight="1">
      <c r="A423" s="16" t="s">
        <v>812</v>
      </c>
      <c r="B423" s="17">
        <v>35</v>
      </c>
      <c r="C423" s="17">
        <v>17.18</v>
      </c>
      <c r="D423" s="12" t="s">
        <v>813</v>
      </c>
    </row>
    <row r="424" spans="1:4" ht="13.5" customHeight="1">
      <c r="A424" s="16" t="s">
        <v>814</v>
      </c>
      <c r="B424" s="17">
        <v>42</v>
      </c>
      <c r="C424" s="17">
        <v>93.15</v>
      </c>
      <c r="D424" s="12" t="s">
        <v>815</v>
      </c>
    </row>
    <row r="425" spans="1:4" ht="13.5" customHeight="1">
      <c r="A425" s="16" t="s">
        <v>816</v>
      </c>
      <c r="B425" s="18">
        <v>15</v>
      </c>
      <c r="C425" s="18">
        <v>23.18</v>
      </c>
      <c r="D425" s="12" t="s">
        <v>817</v>
      </c>
    </row>
    <row r="426" spans="1:4" ht="13.5" customHeight="1">
      <c r="A426" s="16" t="s">
        <v>818</v>
      </c>
      <c r="B426" s="17">
        <v>29</v>
      </c>
      <c r="C426" s="17">
        <v>80</v>
      </c>
      <c r="D426" s="12" t="s">
        <v>819</v>
      </c>
    </row>
    <row r="427" spans="1:4" ht="13.5" customHeight="1">
      <c r="A427" s="16" t="s">
        <v>820</v>
      </c>
      <c r="B427" s="17">
        <v>165</v>
      </c>
      <c r="C427" s="17">
        <v>25.08</v>
      </c>
      <c r="D427" s="12" t="s">
        <v>821</v>
      </c>
    </row>
    <row r="428" spans="1:4" ht="13.5" customHeight="1">
      <c r="A428" s="16" t="s">
        <v>822</v>
      </c>
      <c r="B428" s="17">
        <v>25</v>
      </c>
      <c r="C428" s="17">
        <v>11.13</v>
      </c>
      <c r="D428" s="12" t="s">
        <v>822</v>
      </c>
    </row>
    <row r="429" spans="1:4" ht="13.5" customHeight="1">
      <c r="A429" s="16" t="s">
        <v>823</v>
      </c>
      <c r="B429" s="17">
        <v>15</v>
      </c>
      <c r="C429" s="18">
        <v>65.099999999999994</v>
      </c>
      <c r="D429" s="12" t="s">
        <v>824</v>
      </c>
    </row>
    <row r="430" spans="1:4" ht="13.5" customHeight="1">
      <c r="A430" s="16" t="s">
        <v>825</v>
      </c>
      <c r="B430" s="17">
        <v>44</v>
      </c>
      <c r="C430" s="17">
        <v>36.6</v>
      </c>
      <c r="D430" s="12" t="s">
        <v>826</v>
      </c>
    </row>
    <row r="431" spans="1:4" ht="13.5" customHeight="1">
      <c r="A431" s="16" t="s">
        <v>827</v>
      </c>
      <c r="B431" s="17">
        <v>44</v>
      </c>
      <c r="C431" s="18">
        <v>32</v>
      </c>
      <c r="D431" s="12" t="s">
        <v>828</v>
      </c>
    </row>
    <row r="432" spans="1:4" ht="13.5" customHeight="1">
      <c r="A432" s="16" t="s">
        <v>829</v>
      </c>
      <c r="B432" s="17">
        <v>50</v>
      </c>
      <c r="C432" s="17">
        <v>16.62</v>
      </c>
      <c r="D432" s="12" t="s">
        <v>830</v>
      </c>
    </row>
    <row r="433" spans="1:4" ht="13.5" customHeight="1">
      <c r="A433" s="16" t="s">
        <v>831</v>
      </c>
      <c r="B433" s="18">
        <v>171</v>
      </c>
      <c r="C433" s="17">
        <v>22</v>
      </c>
      <c r="D433" s="12" t="s">
        <v>832</v>
      </c>
    </row>
    <row r="434" spans="1:4" ht="13.5" customHeight="1">
      <c r="A434" s="16" t="s">
        <v>833</v>
      </c>
      <c r="B434" s="17">
        <v>21</v>
      </c>
      <c r="C434" s="17">
        <v>18.34</v>
      </c>
      <c r="D434" s="12" t="s">
        <v>834</v>
      </c>
    </row>
    <row r="435" spans="1:4" ht="13.5" customHeight="1">
      <c r="A435" s="16" t="s">
        <v>835</v>
      </c>
      <c r="B435" s="17">
        <v>29</v>
      </c>
      <c r="C435" s="17">
        <v>11.9</v>
      </c>
      <c r="D435" s="12" t="s">
        <v>835</v>
      </c>
    </row>
    <row r="436" spans="1:4" ht="13.5" customHeight="1">
      <c r="A436" s="16" t="s">
        <v>836</v>
      </c>
      <c r="B436" s="17">
        <v>34</v>
      </c>
      <c r="C436" s="17">
        <v>35.770000000000003</v>
      </c>
      <c r="D436" s="12" t="s">
        <v>837</v>
      </c>
    </row>
    <row r="437" spans="1:4" ht="13.5" customHeight="1">
      <c r="A437" s="16" t="s">
        <v>838</v>
      </c>
      <c r="B437" s="17">
        <v>29</v>
      </c>
      <c r="C437" s="17">
        <v>13.61</v>
      </c>
      <c r="D437" s="12" t="s">
        <v>839</v>
      </c>
    </row>
    <row r="438" spans="1:4" ht="13.5" customHeight="1">
      <c r="A438" s="16" t="s">
        <v>840</v>
      </c>
      <c r="B438" s="17">
        <v>19</v>
      </c>
      <c r="C438" s="17">
        <v>21.26</v>
      </c>
      <c r="D438" s="12" t="s">
        <v>841</v>
      </c>
    </row>
    <row r="439" spans="1:4" ht="13.5" customHeight="1">
      <c r="A439" s="16" t="s">
        <v>842</v>
      </c>
      <c r="B439" s="17">
        <v>33</v>
      </c>
      <c r="C439" s="17">
        <v>16.29</v>
      </c>
      <c r="D439" s="12" t="s">
        <v>842</v>
      </c>
    </row>
    <row r="440" spans="1:4" ht="13.5" customHeight="1">
      <c r="A440" s="16" t="s">
        <v>843</v>
      </c>
      <c r="B440" s="17">
        <v>52</v>
      </c>
      <c r="C440" s="17">
        <v>33.53</v>
      </c>
      <c r="D440" s="12" t="s">
        <v>844</v>
      </c>
    </row>
    <row r="441" spans="1:4" ht="13.5" customHeight="1">
      <c r="A441" s="16" t="s">
        <v>845</v>
      </c>
      <c r="B441" s="17">
        <v>25</v>
      </c>
      <c r="C441" s="17">
        <v>23.66</v>
      </c>
      <c r="D441" s="12" t="s">
        <v>846</v>
      </c>
    </row>
    <row r="442" spans="1:4" ht="13.5" customHeight="1">
      <c r="A442" s="16" t="s">
        <v>847</v>
      </c>
      <c r="B442" s="18">
        <v>29</v>
      </c>
      <c r="C442" s="17">
        <v>28.42</v>
      </c>
      <c r="D442" s="12" t="s">
        <v>848</v>
      </c>
    </row>
    <row r="443" spans="1:4" ht="13.5" customHeight="1">
      <c r="A443" s="16" t="s">
        <v>849</v>
      </c>
      <c r="B443" s="17">
        <f>63.7*0.7</f>
        <v>44.589999999999996</v>
      </c>
      <c r="C443" s="17">
        <v>19.11</v>
      </c>
      <c r="D443" s="12" t="s">
        <v>850</v>
      </c>
    </row>
    <row r="444" spans="1:4" ht="13.5" customHeight="1">
      <c r="A444" s="16" t="s">
        <v>851</v>
      </c>
      <c r="B444" s="17">
        <v>35</v>
      </c>
      <c r="C444" s="17">
        <v>12.76</v>
      </c>
      <c r="D444" s="12" t="s">
        <v>852</v>
      </c>
    </row>
    <row r="445" spans="1:4" ht="13.5" customHeight="1">
      <c r="A445" s="16" t="s">
        <v>853</v>
      </c>
      <c r="B445" s="17">
        <v>15</v>
      </c>
      <c r="C445" s="18">
        <v>52.82</v>
      </c>
      <c r="D445" s="12" t="s">
        <v>854</v>
      </c>
    </row>
    <row r="446" spans="1:4" ht="13.5" customHeight="1">
      <c r="A446" s="16" t="s">
        <v>855</v>
      </c>
      <c r="B446" s="17">
        <v>11</v>
      </c>
      <c r="C446" s="17">
        <v>22.69</v>
      </c>
      <c r="D446" s="12" t="s">
        <v>856</v>
      </c>
    </row>
    <row r="447" spans="1:4" ht="13.5" customHeight="1">
      <c r="A447" s="16" t="s">
        <v>857</v>
      </c>
      <c r="B447" s="17">
        <v>13</v>
      </c>
      <c r="C447" s="17">
        <v>54.93</v>
      </c>
      <c r="D447" s="12" t="s">
        <v>858</v>
      </c>
    </row>
    <row r="448" spans="1:4" ht="13.5" customHeight="1">
      <c r="A448" s="16" t="s">
        <v>859</v>
      </c>
      <c r="B448" s="17">
        <v>38</v>
      </c>
      <c r="C448" s="17">
        <v>9.0299999999999994</v>
      </c>
      <c r="D448" s="12" t="s">
        <v>860</v>
      </c>
    </row>
    <row r="449" spans="1:4" ht="13.5" customHeight="1">
      <c r="A449" s="16" t="s">
        <v>861</v>
      </c>
      <c r="B449" s="17">
        <v>27</v>
      </c>
      <c r="C449" s="17">
        <v>15.18</v>
      </c>
      <c r="D449" s="12" t="s">
        <v>862</v>
      </c>
    </row>
    <row r="450" spans="1:4" ht="13.5" customHeight="1">
      <c r="A450" s="16" t="s">
        <v>863</v>
      </c>
      <c r="B450" s="18">
        <v>50</v>
      </c>
      <c r="C450" s="18">
        <v>31.55</v>
      </c>
      <c r="D450" s="13" t="s">
        <v>864</v>
      </c>
    </row>
    <row r="451" spans="1:4" ht="13.5" customHeight="1">
      <c r="A451" s="16" t="s">
        <v>865</v>
      </c>
      <c r="B451" s="17">
        <v>20</v>
      </c>
      <c r="C451" s="17">
        <v>21.26</v>
      </c>
      <c r="D451" s="12" t="s">
        <v>866</v>
      </c>
    </row>
    <row r="452" spans="1:4" ht="13.5" customHeight="1">
      <c r="A452" s="16" t="s">
        <v>867</v>
      </c>
      <c r="B452" s="17">
        <v>100</v>
      </c>
      <c r="C452" s="17">
        <v>31.05</v>
      </c>
      <c r="D452" s="12" t="s">
        <v>868</v>
      </c>
    </row>
    <row r="453" spans="1:4" ht="13.5" customHeight="1">
      <c r="A453" s="16" t="s">
        <v>869</v>
      </c>
      <c r="B453" s="17">
        <v>64</v>
      </c>
      <c r="C453" s="17">
        <v>20.149999999999999</v>
      </c>
      <c r="D453" s="12" t="s">
        <v>870</v>
      </c>
    </row>
    <row r="454" spans="1:4" ht="13.5" customHeight="1">
      <c r="A454" s="16" t="s">
        <v>871</v>
      </c>
      <c r="B454" s="17">
        <v>25</v>
      </c>
      <c r="C454" s="17">
        <v>23.66</v>
      </c>
      <c r="D454" s="12" t="s">
        <v>872</v>
      </c>
    </row>
    <row r="455" spans="1:4" ht="13.5" customHeight="1">
      <c r="A455" s="16" t="s">
        <v>873</v>
      </c>
      <c r="B455" s="17">
        <v>32</v>
      </c>
      <c r="C455" s="17">
        <v>25.22</v>
      </c>
      <c r="D455" s="12" t="s">
        <v>874</v>
      </c>
    </row>
    <row r="456" spans="1:4" ht="13.5" customHeight="1">
      <c r="A456" s="16" t="s">
        <v>875</v>
      </c>
      <c r="B456" s="17">
        <v>25</v>
      </c>
      <c r="C456" s="18">
        <v>30.83</v>
      </c>
      <c r="D456" s="12" t="s">
        <v>876</v>
      </c>
    </row>
    <row r="457" spans="1:4" ht="13.5" customHeight="1">
      <c r="A457" s="16" t="s">
        <v>877</v>
      </c>
      <c r="B457" s="17">
        <v>19</v>
      </c>
      <c r="C457" s="17">
        <v>16.62</v>
      </c>
      <c r="D457" s="12" t="s">
        <v>878</v>
      </c>
    </row>
    <row r="458" spans="1:4" ht="13.5" customHeight="1">
      <c r="A458" s="16" t="s">
        <v>879</v>
      </c>
      <c r="B458" s="17">
        <v>21</v>
      </c>
      <c r="C458" s="17">
        <v>14.03</v>
      </c>
      <c r="D458" s="12" t="s">
        <v>880</v>
      </c>
    </row>
    <row r="459" spans="1:4" ht="13.5" customHeight="1">
      <c r="A459" s="16" t="s">
        <v>881</v>
      </c>
      <c r="B459" s="17">
        <v>35</v>
      </c>
      <c r="C459" s="17">
        <v>35.82</v>
      </c>
      <c r="D459" s="12" t="s">
        <v>882</v>
      </c>
    </row>
  </sheetData>
  <pageMargins left="0.5" right="0.5" top="0.75" bottom="0.75" header="0" footer="0"/>
  <pageSetup scale="72" orientation="portrait" r:id="rId1"/>
  <headerFooter>
    <oddFooter>&amp;C&amp;"Helvetica Neue,Regular"&amp;10&amp;K000000000000&amp;P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8.85546875" defaultRowHeight="15"/>
  <cols>
    <col min="1" max="1" width="29.140625" customWidth="1"/>
  </cols>
  <sheetData>
    <row r="1" spans="1:2">
      <c r="A1" t="s">
        <v>884</v>
      </c>
      <c r="B1" t="s">
        <v>885</v>
      </c>
    </row>
    <row r="2" spans="1:2">
      <c r="A2" t="s">
        <v>886</v>
      </c>
      <c r="B2" s="29" t="s">
        <v>887</v>
      </c>
    </row>
    <row r="3" spans="1:2">
      <c r="A3" t="s">
        <v>889</v>
      </c>
      <c r="B3" t="s">
        <v>888</v>
      </c>
    </row>
  </sheetData>
  <hyperlinks>
    <hyperlink ref="B2" r:id="rId1"/>
  </hyperlinks>
  <pageMargins left="0.7" right="0.7" top="0.75" bottom="0.75" header="0.3" footer="0.3"/>
  <pageSetup paperSize="274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Einfach</vt:lpstr>
      <vt:lpstr>What-If-Analyse</vt:lpstr>
      <vt:lpstr>Eaternity Datenbasis</vt:lpstr>
      <vt:lpstr>Quellen</vt:lpstr>
    </vt:vector>
  </TitlesOfParts>
  <Company>Duale Hochschule Baden-Wuerttemberg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Heinrich Braun</dc:creator>
  <cp:lastModifiedBy>Braun, Prof. Dr. Heinrich</cp:lastModifiedBy>
  <dcterms:created xsi:type="dcterms:W3CDTF">2023-02-18T08:16:38Z</dcterms:created>
  <dcterms:modified xsi:type="dcterms:W3CDTF">2023-03-23T16:20:03Z</dcterms:modified>
</cp:coreProperties>
</file>